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та СМИ\САЙТ АДМИНИСТРАЦИИ ГО\постановления\постановления администрации\октябрь\№ 597 от 24.10.2023 Развитие образования\"/>
    </mc:Choice>
  </mc:AlternateContent>
  <bookViews>
    <workbookView xWindow="0" yWindow="0" windowWidth="16383" windowHeight="8192" tabRatio="500"/>
  </bookViews>
  <sheets>
    <sheet name="Лист2" sheetId="1" r:id="rId1"/>
    <sheet name="Лист3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08" i="1" l="1"/>
  <c r="D307" i="1"/>
  <c r="D306" i="1"/>
  <c r="D305" i="1"/>
  <c r="L304" i="1"/>
  <c r="K304" i="1"/>
  <c r="J304" i="1"/>
  <c r="I304" i="1"/>
  <c r="H304" i="1"/>
  <c r="G304" i="1"/>
  <c r="F304" i="1"/>
  <c r="E304" i="1"/>
  <c r="D304" i="1"/>
  <c r="D301" i="1"/>
  <c r="E300" i="1"/>
  <c r="D300" i="1" s="1"/>
  <c r="D298" i="1" s="1"/>
  <c r="L298" i="1"/>
  <c r="K298" i="1"/>
  <c r="J298" i="1"/>
  <c r="I298" i="1"/>
  <c r="H298" i="1"/>
  <c r="G298" i="1"/>
  <c r="F298" i="1"/>
  <c r="E298" i="1"/>
  <c r="L295" i="1"/>
  <c r="K295" i="1"/>
  <c r="K268" i="1" s="1"/>
  <c r="J295" i="1"/>
  <c r="I295" i="1"/>
  <c r="H295" i="1"/>
  <c r="G295" i="1"/>
  <c r="G280" i="1" s="1"/>
  <c r="F295" i="1"/>
  <c r="F280" i="1" s="1"/>
  <c r="E295" i="1"/>
  <c r="D295" i="1" s="1"/>
  <c r="L294" i="1"/>
  <c r="K294" i="1"/>
  <c r="K267" i="1" s="1"/>
  <c r="J294" i="1"/>
  <c r="I294" i="1"/>
  <c r="H294" i="1"/>
  <c r="H267" i="1" s="1"/>
  <c r="G294" i="1"/>
  <c r="F294" i="1"/>
  <c r="D291" i="1"/>
  <c r="D290" i="1"/>
  <c r="D289" i="1"/>
  <c r="D288" i="1"/>
  <c r="L287" i="1"/>
  <c r="K287" i="1"/>
  <c r="J287" i="1"/>
  <c r="I287" i="1"/>
  <c r="H287" i="1"/>
  <c r="G287" i="1"/>
  <c r="F287" i="1"/>
  <c r="E287" i="1"/>
  <c r="D287" i="1"/>
  <c r="L284" i="1"/>
  <c r="K284" i="1"/>
  <c r="J284" i="1"/>
  <c r="J269" i="1" s="1"/>
  <c r="I284" i="1"/>
  <c r="H284" i="1"/>
  <c r="G284" i="1"/>
  <c r="F284" i="1"/>
  <c r="F269" i="1" s="1"/>
  <c r="E284" i="1"/>
  <c r="E269" i="1" s="1"/>
  <c r="L283" i="1"/>
  <c r="K283" i="1"/>
  <c r="J283" i="1"/>
  <c r="I283" i="1"/>
  <c r="H283" i="1"/>
  <c r="G283" i="1"/>
  <c r="F283" i="1"/>
  <c r="E283" i="1"/>
  <c r="D283" i="1" s="1"/>
  <c r="L282" i="1"/>
  <c r="K282" i="1"/>
  <c r="J282" i="1"/>
  <c r="I282" i="1"/>
  <c r="H282" i="1"/>
  <c r="G282" i="1"/>
  <c r="D282" i="1" s="1"/>
  <c r="F282" i="1"/>
  <c r="E282" i="1"/>
  <c r="L281" i="1"/>
  <c r="K281" i="1"/>
  <c r="J281" i="1"/>
  <c r="I281" i="1"/>
  <c r="I266" i="1" s="1"/>
  <c r="H281" i="1"/>
  <c r="H266" i="1" s="1"/>
  <c r="G281" i="1"/>
  <c r="F281" i="1"/>
  <c r="E281" i="1"/>
  <c r="E266" i="1" s="1"/>
  <c r="D281" i="1"/>
  <c r="D266" i="1" s="1"/>
  <c r="L280" i="1"/>
  <c r="J280" i="1"/>
  <c r="I280" i="1"/>
  <c r="H280" i="1"/>
  <c r="D279" i="1"/>
  <c r="D278" i="1"/>
  <c r="D277" i="1"/>
  <c r="D276" i="1"/>
  <c r="D275" i="1" s="1"/>
  <c r="L275" i="1"/>
  <c r="K275" i="1"/>
  <c r="J275" i="1"/>
  <c r="I275" i="1"/>
  <c r="H275" i="1"/>
  <c r="G275" i="1"/>
  <c r="F275" i="1"/>
  <c r="E275" i="1"/>
  <c r="D274" i="1"/>
  <c r="D273" i="1"/>
  <c r="D268" i="1" s="1"/>
  <c r="D272" i="1"/>
  <c r="D271" i="1"/>
  <c r="L270" i="1"/>
  <c r="K270" i="1"/>
  <c r="J270" i="1"/>
  <c r="J265" i="1" s="1"/>
  <c r="I270" i="1"/>
  <c r="H270" i="1"/>
  <c r="G270" i="1"/>
  <c r="F270" i="1"/>
  <c r="E270" i="1"/>
  <c r="L269" i="1"/>
  <c r="K269" i="1"/>
  <c r="I269" i="1"/>
  <c r="H269" i="1"/>
  <c r="G269" i="1"/>
  <c r="L268" i="1"/>
  <c r="J268" i="1"/>
  <c r="I268" i="1"/>
  <c r="H268" i="1"/>
  <c r="E268" i="1"/>
  <c r="L267" i="1"/>
  <c r="J267" i="1"/>
  <c r="I267" i="1"/>
  <c r="G267" i="1"/>
  <c r="F267" i="1"/>
  <c r="L266" i="1"/>
  <c r="K266" i="1"/>
  <c r="J266" i="1"/>
  <c r="G266" i="1"/>
  <c r="F266" i="1"/>
  <c r="L265" i="1"/>
  <c r="I265" i="1"/>
  <c r="H265" i="1"/>
  <c r="D264" i="1"/>
  <c r="D263" i="1"/>
  <c r="D262" i="1"/>
  <c r="D261" i="1"/>
  <c r="D260" i="1" s="1"/>
  <c r="L260" i="1"/>
  <c r="K260" i="1"/>
  <c r="J260" i="1"/>
  <c r="I260" i="1"/>
  <c r="H260" i="1"/>
  <c r="G260" i="1"/>
  <c r="F260" i="1"/>
  <c r="E260" i="1"/>
  <c r="D258" i="1"/>
  <c r="D257" i="1"/>
  <c r="D256" i="1"/>
  <c r="D255" i="1"/>
  <c r="D254" i="1" s="1"/>
  <c r="L254" i="1"/>
  <c r="K254" i="1"/>
  <c r="J254" i="1"/>
  <c r="I254" i="1"/>
  <c r="H254" i="1"/>
  <c r="G254" i="1"/>
  <c r="F254" i="1"/>
  <c r="E254" i="1"/>
  <c r="D252" i="1"/>
  <c r="D239" i="1" s="1"/>
  <c r="L251" i="1"/>
  <c r="L248" i="1" s="1"/>
  <c r="K251" i="1"/>
  <c r="K248" i="1" s="1"/>
  <c r="J251" i="1"/>
  <c r="J238" i="1" s="1"/>
  <c r="J223" i="1" s="1"/>
  <c r="I251" i="1"/>
  <c r="I238" i="1" s="1"/>
  <c r="H251" i="1"/>
  <c r="H248" i="1" s="1"/>
  <c r="G251" i="1"/>
  <c r="D251" i="1" s="1"/>
  <c r="D238" i="1" s="1"/>
  <c r="D250" i="1"/>
  <c r="D249" i="1"/>
  <c r="J248" i="1"/>
  <c r="I248" i="1"/>
  <c r="F248" i="1"/>
  <c r="E248" i="1"/>
  <c r="D246" i="1"/>
  <c r="D245" i="1"/>
  <c r="D244" i="1"/>
  <c r="D237" i="1" s="1"/>
  <c r="D222" i="1" s="1"/>
  <c r="D243" i="1"/>
  <c r="D242" i="1" s="1"/>
  <c r="L242" i="1"/>
  <c r="K242" i="1"/>
  <c r="J242" i="1"/>
  <c r="I242" i="1"/>
  <c r="H242" i="1"/>
  <c r="G242" i="1"/>
  <c r="F242" i="1"/>
  <c r="E242" i="1"/>
  <c r="L239" i="1"/>
  <c r="K239" i="1"/>
  <c r="K224" i="1" s="1"/>
  <c r="J239" i="1"/>
  <c r="J224" i="1" s="1"/>
  <c r="I239" i="1"/>
  <c r="H239" i="1"/>
  <c r="H224" i="1" s="1"/>
  <c r="G239" i="1"/>
  <c r="G224" i="1" s="1"/>
  <c r="F239" i="1"/>
  <c r="E239" i="1"/>
  <c r="K238" i="1"/>
  <c r="K223" i="1" s="1"/>
  <c r="H238" i="1"/>
  <c r="H223" i="1" s="1"/>
  <c r="G238" i="1"/>
  <c r="G223" i="1" s="1"/>
  <c r="F238" i="1"/>
  <c r="E238" i="1"/>
  <c r="E223" i="1" s="1"/>
  <c r="L237" i="1"/>
  <c r="K237" i="1"/>
  <c r="J237" i="1"/>
  <c r="I237" i="1"/>
  <c r="I222" i="1" s="1"/>
  <c r="H237" i="1"/>
  <c r="H222" i="1" s="1"/>
  <c r="G237" i="1"/>
  <c r="F237" i="1"/>
  <c r="E237" i="1"/>
  <c r="E222" i="1" s="1"/>
  <c r="L236" i="1"/>
  <c r="K236" i="1"/>
  <c r="K221" i="1" s="1"/>
  <c r="J236" i="1"/>
  <c r="I236" i="1"/>
  <c r="H236" i="1"/>
  <c r="G236" i="1"/>
  <c r="F236" i="1"/>
  <c r="F235" i="1" s="1"/>
  <c r="E236" i="1"/>
  <c r="E235" i="1" s="1"/>
  <c r="K235" i="1"/>
  <c r="G235" i="1"/>
  <c r="D234" i="1"/>
  <c r="D224" i="1" s="1"/>
  <c r="D233" i="1"/>
  <c r="D230" i="1" s="1"/>
  <c r="D232" i="1"/>
  <c r="D231" i="1"/>
  <c r="L230" i="1"/>
  <c r="K230" i="1"/>
  <c r="J230" i="1"/>
  <c r="I230" i="1"/>
  <c r="H230" i="1"/>
  <c r="G230" i="1"/>
  <c r="F230" i="1"/>
  <c r="E230" i="1"/>
  <c r="D228" i="1"/>
  <c r="D227" i="1"/>
  <c r="D226" i="1"/>
  <c r="L225" i="1"/>
  <c r="K225" i="1"/>
  <c r="J225" i="1"/>
  <c r="I225" i="1"/>
  <c r="H225" i="1"/>
  <c r="G225" i="1"/>
  <c r="F225" i="1"/>
  <c r="E225" i="1"/>
  <c r="L224" i="1"/>
  <c r="I224" i="1"/>
  <c r="F224" i="1"/>
  <c r="E224" i="1"/>
  <c r="F223" i="1"/>
  <c r="L222" i="1"/>
  <c r="K222" i="1"/>
  <c r="J222" i="1"/>
  <c r="G222" i="1"/>
  <c r="F222" i="1"/>
  <c r="L221" i="1"/>
  <c r="I221" i="1"/>
  <c r="H221" i="1"/>
  <c r="H220" i="1" s="1"/>
  <c r="G221" i="1"/>
  <c r="D219" i="1"/>
  <c r="D217" i="1"/>
  <c r="D216" i="1"/>
  <c r="D214" i="1"/>
  <c r="D213" i="1"/>
  <c r="D212" i="1"/>
  <c r="D211" i="1"/>
  <c r="D210" i="1" s="1"/>
  <c r="L210" i="1"/>
  <c r="K210" i="1"/>
  <c r="J210" i="1"/>
  <c r="I210" i="1"/>
  <c r="H210" i="1"/>
  <c r="G210" i="1"/>
  <c r="F210" i="1"/>
  <c r="E210" i="1"/>
  <c r="D208" i="1"/>
  <c r="D207" i="1"/>
  <c r="D206" i="1"/>
  <c r="D205" i="1"/>
  <c r="D204" i="1" s="1"/>
  <c r="L204" i="1"/>
  <c r="K204" i="1"/>
  <c r="J204" i="1"/>
  <c r="I204" i="1"/>
  <c r="H204" i="1"/>
  <c r="G204" i="1"/>
  <c r="F204" i="1"/>
  <c r="E204" i="1"/>
  <c r="D203" i="1"/>
  <c r="D202" i="1"/>
  <c r="D201" i="1"/>
  <c r="D199" i="1" s="1"/>
  <c r="D200" i="1"/>
  <c r="L199" i="1"/>
  <c r="K199" i="1"/>
  <c r="J199" i="1"/>
  <c r="I199" i="1"/>
  <c r="H199" i="1"/>
  <c r="G199" i="1"/>
  <c r="F199" i="1"/>
  <c r="E199" i="1"/>
  <c r="D198" i="1"/>
  <c r="D191" i="1" s="1"/>
  <c r="D176" i="1" s="1"/>
  <c r="D197" i="1"/>
  <c r="D190" i="1" s="1"/>
  <c r="D175" i="1" s="1"/>
  <c r="D196" i="1"/>
  <c r="D195" i="1"/>
  <c r="L194" i="1"/>
  <c r="K194" i="1"/>
  <c r="J194" i="1"/>
  <c r="I194" i="1"/>
  <c r="H194" i="1"/>
  <c r="G194" i="1"/>
  <c r="F194" i="1"/>
  <c r="E194" i="1"/>
  <c r="D194" i="1"/>
  <c r="L191" i="1"/>
  <c r="K191" i="1"/>
  <c r="J191" i="1"/>
  <c r="J176" i="1" s="1"/>
  <c r="I191" i="1"/>
  <c r="I176" i="1" s="1"/>
  <c r="H191" i="1"/>
  <c r="G191" i="1"/>
  <c r="F191" i="1"/>
  <c r="F176" i="1" s="1"/>
  <c r="E191" i="1"/>
  <c r="L190" i="1"/>
  <c r="K190" i="1"/>
  <c r="J190" i="1"/>
  <c r="J175" i="1" s="1"/>
  <c r="I190" i="1"/>
  <c r="H190" i="1"/>
  <c r="G190" i="1"/>
  <c r="G175" i="1" s="1"/>
  <c r="F190" i="1"/>
  <c r="F175" i="1" s="1"/>
  <c r="E190" i="1"/>
  <c r="L189" i="1"/>
  <c r="L174" i="1" s="1"/>
  <c r="K189" i="1"/>
  <c r="J189" i="1"/>
  <c r="J187" i="1" s="1"/>
  <c r="I189" i="1"/>
  <c r="H189" i="1"/>
  <c r="G189" i="1"/>
  <c r="G174" i="1" s="1"/>
  <c r="F189" i="1"/>
  <c r="F187" i="1" s="1"/>
  <c r="E189" i="1"/>
  <c r="D189" i="1"/>
  <c r="L188" i="1"/>
  <c r="L173" i="1" s="1"/>
  <c r="L172" i="1" s="1"/>
  <c r="K188" i="1"/>
  <c r="K187" i="1" s="1"/>
  <c r="J188" i="1"/>
  <c r="I188" i="1"/>
  <c r="I173" i="1" s="1"/>
  <c r="I172" i="1" s="1"/>
  <c r="H188" i="1"/>
  <c r="H187" i="1" s="1"/>
  <c r="G188" i="1"/>
  <c r="G187" i="1" s="1"/>
  <c r="F188" i="1"/>
  <c r="E188" i="1"/>
  <c r="D188" i="1"/>
  <c r="I187" i="1"/>
  <c r="E187" i="1"/>
  <c r="D186" i="1"/>
  <c r="D185" i="1"/>
  <c r="D184" i="1"/>
  <c r="D174" i="1" s="1"/>
  <c r="D183" i="1"/>
  <c r="D182" i="1" s="1"/>
  <c r="L182" i="1"/>
  <c r="K182" i="1"/>
  <c r="J182" i="1"/>
  <c r="I182" i="1"/>
  <c r="H182" i="1"/>
  <c r="G182" i="1"/>
  <c r="F182" i="1"/>
  <c r="E182" i="1"/>
  <c r="L177" i="1"/>
  <c r="K177" i="1"/>
  <c r="J177" i="1"/>
  <c r="I177" i="1"/>
  <c r="H177" i="1"/>
  <c r="G177" i="1"/>
  <c r="F177" i="1"/>
  <c r="E177" i="1"/>
  <c r="D177" i="1"/>
  <c r="L176" i="1"/>
  <c r="K176" i="1"/>
  <c r="H176" i="1"/>
  <c r="G176" i="1"/>
  <c r="E176" i="1"/>
  <c r="L175" i="1"/>
  <c r="K175" i="1"/>
  <c r="I175" i="1"/>
  <c r="H175" i="1"/>
  <c r="E175" i="1"/>
  <c r="K174" i="1"/>
  <c r="J174" i="1"/>
  <c r="I174" i="1"/>
  <c r="H174" i="1"/>
  <c r="F174" i="1"/>
  <c r="E174" i="1"/>
  <c r="E172" i="1" s="1"/>
  <c r="K173" i="1"/>
  <c r="K172" i="1" s="1"/>
  <c r="J173" i="1"/>
  <c r="J172" i="1" s="1"/>
  <c r="H173" i="1"/>
  <c r="G173" i="1"/>
  <c r="F173" i="1"/>
  <c r="E173" i="1"/>
  <c r="H172" i="1"/>
  <c r="D171" i="1"/>
  <c r="D170" i="1"/>
  <c r="D169" i="1"/>
  <c r="D168" i="1"/>
  <c r="D167" i="1" s="1"/>
  <c r="L167" i="1"/>
  <c r="K167" i="1"/>
  <c r="J167" i="1"/>
  <c r="I167" i="1"/>
  <c r="H167" i="1"/>
  <c r="G167" i="1"/>
  <c r="F167" i="1"/>
  <c r="E167" i="1"/>
  <c r="D166" i="1"/>
  <c r="D165" i="1"/>
  <c r="D164" i="1"/>
  <c r="D163" i="1"/>
  <c r="D162" i="1" s="1"/>
  <c r="L162" i="1"/>
  <c r="K162" i="1"/>
  <c r="J162" i="1"/>
  <c r="I162" i="1"/>
  <c r="H162" i="1"/>
  <c r="G162" i="1"/>
  <c r="F162" i="1"/>
  <c r="E162" i="1"/>
  <c r="D160" i="1"/>
  <c r="D159" i="1"/>
  <c r="D158" i="1"/>
  <c r="D156" i="1" s="1"/>
  <c r="D157" i="1"/>
  <c r="L156" i="1"/>
  <c r="K156" i="1"/>
  <c r="J156" i="1"/>
  <c r="I156" i="1"/>
  <c r="H156" i="1"/>
  <c r="G156" i="1"/>
  <c r="F156" i="1"/>
  <c r="E156" i="1"/>
  <c r="D155" i="1"/>
  <c r="D154" i="1"/>
  <c r="D151" i="1" s="1"/>
  <c r="D153" i="1"/>
  <c r="D152" i="1"/>
  <c r="L151" i="1"/>
  <c r="K151" i="1"/>
  <c r="J151" i="1"/>
  <c r="I151" i="1"/>
  <c r="H151" i="1"/>
  <c r="G151" i="1"/>
  <c r="F151" i="1"/>
  <c r="E151" i="1"/>
  <c r="D149" i="1"/>
  <c r="D148" i="1"/>
  <c r="D147" i="1"/>
  <c r="D146" i="1"/>
  <c r="D145" i="1" s="1"/>
  <c r="L145" i="1"/>
  <c r="K145" i="1"/>
  <c r="J145" i="1"/>
  <c r="I145" i="1"/>
  <c r="H145" i="1"/>
  <c r="G145" i="1"/>
  <c r="F145" i="1"/>
  <c r="E145" i="1"/>
  <c r="D144" i="1"/>
  <c r="D143" i="1"/>
  <c r="D142" i="1"/>
  <c r="D141" i="1"/>
  <c r="D140" i="1" s="1"/>
  <c r="L140" i="1"/>
  <c r="K140" i="1"/>
  <c r="J140" i="1"/>
  <c r="I140" i="1"/>
  <c r="H140" i="1"/>
  <c r="G140" i="1"/>
  <c r="F140" i="1"/>
  <c r="E140" i="1"/>
  <c r="D138" i="1"/>
  <c r="D137" i="1"/>
  <c r="D136" i="1"/>
  <c r="D134" i="1" s="1"/>
  <c r="D135" i="1"/>
  <c r="L134" i="1"/>
  <c r="K134" i="1"/>
  <c r="J134" i="1"/>
  <c r="I134" i="1"/>
  <c r="H134" i="1"/>
  <c r="G134" i="1"/>
  <c r="F134" i="1"/>
  <c r="E134" i="1"/>
  <c r="D133" i="1"/>
  <c r="D132" i="1"/>
  <c r="D131" i="1"/>
  <c r="D130" i="1"/>
  <c r="L129" i="1"/>
  <c r="K129" i="1"/>
  <c r="J129" i="1"/>
  <c r="I129" i="1"/>
  <c r="H129" i="1"/>
  <c r="G129" i="1"/>
  <c r="F129" i="1"/>
  <c r="E129" i="1"/>
  <c r="D129" i="1"/>
  <c r="D128" i="1"/>
  <c r="D127" i="1"/>
  <c r="D126" i="1"/>
  <c r="D125" i="1"/>
  <c r="D124" i="1" s="1"/>
  <c r="L124" i="1"/>
  <c r="K124" i="1"/>
  <c r="J124" i="1"/>
  <c r="I124" i="1"/>
  <c r="H124" i="1"/>
  <c r="G124" i="1"/>
  <c r="F124" i="1"/>
  <c r="E124" i="1"/>
  <c r="D123" i="1"/>
  <c r="D122" i="1"/>
  <c r="D121" i="1"/>
  <c r="D98" i="1" s="1"/>
  <c r="D78" i="1" s="1"/>
  <c r="D120" i="1"/>
  <c r="D119" i="1" s="1"/>
  <c r="L119" i="1"/>
  <c r="K119" i="1"/>
  <c r="J119" i="1"/>
  <c r="I119" i="1"/>
  <c r="H119" i="1"/>
  <c r="G119" i="1"/>
  <c r="F119" i="1"/>
  <c r="E119" i="1"/>
  <c r="D117" i="1"/>
  <c r="D116" i="1"/>
  <c r="D113" i="1" s="1"/>
  <c r="D115" i="1"/>
  <c r="D114" i="1"/>
  <c r="L113" i="1"/>
  <c r="K113" i="1"/>
  <c r="J113" i="1"/>
  <c r="I113" i="1"/>
  <c r="H113" i="1"/>
  <c r="G113" i="1"/>
  <c r="F113" i="1"/>
  <c r="E113" i="1"/>
  <c r="D112" i="1"/>
  <c r="D111" i="1"/>
  <c r="D110" i="1"/>
  <c r="D109" i="1"/>
  <c r="L108" i="1"/>
  <c r="K108" i="1"/>
  <c r="J108" i="1"/>
  <c r="I108" i="1"/>
  <c r="H108" i="1"/>
  <c r="G108" i="1"/>
  <c r="F108" i="1"/>
  <c r="E108" i="1"/>
  <c r="D108" i="1"/>
  <c r="D107" i="1"/>
  <c r="D100" i="1" s="1"/>
  <c r="D80" i="1" s="1"/>
  <c r="D106" i="1"/>
  <c r="D99" i="1" s="1"/>
  <c r="D105" i="1"/>
  <c r="D104" i="1"/>
  <c r="D103" i="1" s="1"/>
  <c r="L103" i="1"/>
  <c r="K103" i="1"/>
  <c r="J103" i="1"/>
  <c r="I103" i="1"/>
  <c r="H103" i="1"/>
  <c r="G103" i="1"/>
  <c r="F103" i="1"/>
  <c r="E103" i="1"/>
  <c r="L100" i="1"/>
  <c r="L80" i="1" s="1"/>
  <c r="K100" i="1"/>
  <c r="J100" i="1"/>
  <c r="J32" i="1" s="1"/>
  <c r="I100" i="1"/>
  <c r="I80" i="1" s="1"/>
  <c r="H100" i="1"/>
  <c r="G100" i="1"/>
  <c r="F100" i="1"/>
  <c r="F80" i="1" s="1"/>
  <c r="E100" i="1"/>
  <c r="E80" i="1" s="1"/>
  <c r="L99" i="1"/>
  <c r="K99" i="1"/>
  <c r="K31" i="1" s="1"/>
  <c r="J99" i="1"/>
  <c r="I99" i="1"/>
  <c r="H99" i="1"/>
  <c r="G99" i="1"/>
  <c r="G31" i="1" s="1"/>
  <c r="G16" i="1" s="1"/>
  <c r="F99" i="1"/>
  <c r="E99" i="1"/>
  <c r="L98" i="1"/>
  <c r="L78" i="1" s="1"/>
  <c r="K98" i="1"/>
  <c r="K78" i="1" s="1"/>
  <c r="J98" i="1"/>
  <c r="I98" i="1"/>
  <c r="H98" i="1"/>
  <c r="H30" i="1" s="1"/>
  <c r="H15" i="1" s="1"/>
  <c r="G98" i="1"/>
  <c r="G96" i="1" s="1"/>
  <c r="F98" i="1"/>
  <c r="F78" i="1" s="1"/>
  <c r="E98" i="1"/>
  <c r="L97" i="1"/>
  <c r="L77" i="1" s="1"/>
  <c r="K97" i="1"/>
  <c r="J97" i="1"/>
  <c r="I97" i="1"/>
  <c r="I96" i="1" s="1"/>
  <c r="H97" i="1"/>
  <c r="H96" i="1" s="1"/>
  <c r="G97" i="1"/>
  <c r="F97" i="1"/>
  <c r="E97" i="1"/>
  <c r="E96" i="1" s="1"/>
  <c r="J96" i="1"/>
  <c r="F96" i="1"/>
  <c r="L91" i="1"/>
  <c r="K91" i="1"/>
  <c r="J91" i="1"/>
  <c r="I91" i="1"/>
  <c r="H91" i="1"/>
  <c r="G91" i="1"/>
  <c r="F91" i="1"/>
  <c r="E91" i="1"/>
  <c r="D91" i="1"/>
  <c r="D90" i="1"/>
  <c r="D89" i="1"/>
  <c r="D88" i="1"/>
  <c r="D87" i="1"/>
  <c r="L86" i="1"/>
  <c r="K86" i="1"/>
  <c r="J86" i="1"/>
  <c r="I86" i="1"/>
  <c r="H86" i="1"/>
  <c r="G86" i="1"/>
  <c r="F86" i="1"/>
  <c r="E86" i="1"/>
  <c r="D86" i="1"/>
  <c r="L84" i="1"/>
  <c r="L81" i="1" s="1"/>
  <c r="K84" i="1"/>
  <c r="J84" i="1"/>
  <c r="I84" i="1"/>
  <c r="I81" i="1" s="1"/>
  <c r="H84" i="1"/>
  <c r="H81" i="1" s="1"/>
  <c r="G84" i="1"/>
  <c r="F84" i="1"/>
  <c r="F79" i="1" s="1"/>
  <c r="E84" i="1"/>
  <c r="E79" i="1" s="1"/>
  <c r="D84" i="1"/>
  <c r="D79" i="1" s="1"/>
  <c r="K81" i="1"/>
  <c r="J81" i="1"/>
  <c r="G81" i="1"/>
  <c r="F81" i="1"/>
  <c r="K80" i="1"/>
  <c r="J80" i="1"/>
  <c r="H80" i="1"/>
  <c r="G80" i="1"/>
  <c r="L79" i="1"/>
  <c r="J79" i="1"/>
  <c r="H79" i="1"/>
  <c r="G79" i="1"/>
  <c r="G76" i="1" s="1"/>
  <c r="J78" i="1"/>
  <c r="I78" i="1"/>
  <c r="G78" i="1"/>
  <c r="E78" i="1"/>
  <c r="K77" i="1"/>
  <c r="J77" i="1"/>
  <c r="G77" i="1"/>
  <c r="F77" i="1"/>
  <c r="J76" i="1"/>
  <c r="D75" i="1"/>
  <c r="D52" i="1" s="1"/>
  <c r="D74" i="1"/>
  <c r="D73" i="1"/>
  <c r="D72" i="1"/>
  <c r="L71" i="1"/>
  <c r="K71" i="1"/>
  <c r="J71" i="1"/>
  <c r="I71" i="1"/>
  <c r="H71" i="1"/>
  <c r="G71" i="1"/>
  <c r="F71" i="1"/>
  <c r="E71" i="1"/>
  <c r="D70" i="1"/>
  <c r="D69" i="1"/>
  <c r="D68" i="1"/>
  <c r="D67" i="1"/>
  <c r="D66" i="1" s="1"/>
  <c r="L66" i="1"/>
  <c r="K66" i="1"/>
  <c r="J66" i="1"/>
  <c r="I66" i="1"/>
  <c r="H66" i="1"/>
  <c r="G66" i="1"/>
  <c r="F66" i="1"/>
  <c r="E66" i="1"/>
  <c r="D64" i="1"/>
  <c r="D63" i="1"/>
  <c r="D51" i="1" s="1"/>
  <c r="D62" i="1"/>
  <c r="D50" i="1" s="1"/>
  <c r="D61" i="1"/>
  <c r="D60" i="1" s="1"/>
  <c r="L60" i="1"/>
  <c r="K60" i="1"/>
  <c r="J60" i="1"/>
  <c r="I60" i="1"/>
  <c r="H60" i="1"/>
  <c r="G60" i="1"/>
  <c r="F60" i="1"/>
  <c r="E60" i="1"/>
  <c r="D57" i="1"/>
  <c r="L55" i="1"/>
  <c r="K55" i="1"/>
  <c r="J55" i="1"/>
  <c r="I55" i="1"/>
  <c r="H55" i="1"/>
  <c r="G55" i="1"/>
  <c r="F55" i="1"/>
  <c r="E55" i="1"/>
  <c r="D55" i="1"/>
  <c r="L52" i="1"/>
  <c r="K52" i="1"/>
  <c r="K37" i="1" s="1"/>
  <c r="J52" i="1"/>
  <c r="I52" i="1"/>
  <c r="H52" i="1"/>
  <c r="H37" i="1" s="1"/>
  <c r="G52" i="1"/>
  <c r="F52" i="1"/>
  <c r="E52" i="1"/>
  <c r="E32" i="1" s="1"/>
  <c r="L51" i="1"/>
  <c r="K51" i="1"/>
  <c r="J51" i="1"/>
  <c r="I51" i="1"/>
  <c r="H51" i="1"/>
  <c r="G51" i="1"/>
  <c r="F51" i="1"/>
  <c r="E51" i="1"/>
  <c r="E48" i="1" s="1"/>
  <c r="L50" i="1"/>
  <c r="K50" i="1"/>
  <c r="K30" i="1" s="1"/>
  <c r="J50" i="1"/>
  <c r="J30" i="1" s="1"/>
  <c r="J15" i="1" s="1"/>
  <c r="I50" i="1"/>
  <c r="H50" i="1"/>
  <c r="G50" i="1"/>
  <c r="G30" i="1" s="1"/>
  <c r="G15" i="1" s="1"/>
  <c r="F50" i="1"/>
  <c r="F48" i="1" s="1"/>
  <c r="E50" i="1"/>
  <c r="E35" i="1" s="1"/>
  <c r="L49" i="1"/>
  <c r="L48" i="1" s="1"/>
  <c r="K49" i="1"/>
  <c r="K34" i="1" s="1"/>
  <c r="J49" i="1"/>
  <c r="I49" i="1"/>
  <c r="H49" i="1"/>
  <c r="H29" i="1" s="1"/>
  <c r="G49" i="1"/>
  <c r="G48" i="1" s="1"/>
  <c r="F49" i="1"/>
  <c r="E49" i="1"/>
  <c r="D49" i="1"/>
  <c r="D48" i="1" s="1"/>
  <c r="I48" i="1"/>
  <c r="H48" i="1"/>
  <c r="L43" i="1"/>
  <c r="K43" i="1"/>
  <c r="J43" i="1"/>
  <c r="I43" i="1"/>
  <c r="H43" i="1"/>
  <c r="G43" i="1"/>
  <c r="F43" i="1"/>
  <c r="E43" i="1"/>
  <c r="D43" i="1"/>
  <c r="D42" i="1"/>
  <c r="D37" i="1" s="1"/>
  <c r="L41" i="1"/>
  <c r="L36" i="1" s="1"/>
  <c r="K41" i="1"/>
  <c r="K38" i="1" s="1"/>
  <c r="J41" i="1"/>
  <c r="I41" i="1"/>
  <c r="H41" i="1"/>
  <c r="H21" i="1" s="1"/>
  <c r="H16" i="1" s="1"/>
  <c r="G41" i="1"/>
  <c r="G38" i="1" s="1"/>
  <c r="E41" i="1"/>
  <c r="E36" i="1" s="1"/>
  <c r="D40" i="1"/>
  <c r="D39" i="1"/>
  <c r="D38" i="1" s="1"/>
  <c r="L38" i="1"/>
  <c r="J38" i="1"/>
  <c r="I38" i="1"/>
  <c r="F38" i="1"/>
  <c r="E38" i="1"/>
  <c r="L37" i="1"/>
  <c r="J37" i="1"/>
  <c r="I37" i="1"/>
  <c r="G37" i="1"/>
  <c r="F37" i="1"/>
  <c r="K36" i="1"/>
  <c r="I36" i="1"/>
  <c r="G36" i="1"/>
  <c r="F36" i="1"/>
  <c r="F33" i="1" s="1"/>
  <c r="L35" i="1"/>
  <c r="I35" i="1"/>
  <c r="H35" i="1"/>
  <c r="F35" i="1"/>
  <c r="L34" i="1"/>
  <c r="J34" i="1"/>
  <c r="I34" i="1"/>
  <c r="F34" i="1"/>
  <c r="E34" i="1"/>
  <c r="I33" i="1"/>
  <c r="L32" i="1"/>
  <c r="K32" i="1"/>
  <c r="F32" i="1"/>
  <c r="H31" i="1"/>
  <c r="L30" i="1"/>
  <c r="I30" i="1"/>
  <c r="F30" i="1"/>
  <c r="I29" i="1"/>
  <c r="F29" i="1"/>
  <c r="L27" i="1"/>
  <c r="K27" i="1"/>
  <c r="J27" i="1"/>
  <c r="I27" i="1"/>
  <c r="H27" i="1"/>
  <c r="G27" i="1"/>
  <c r="F27" i="1"/>
  <c r="E27" i="1"/>
  <c r="D27" i="1"/>
  <c r="L26" i="1"/>
  <c r="L23" i="1" s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L24" i="1"/>
  <c r="K24" i="1"/>
  <c r="K23" i="1" s="1"/>
  <c r="J24" i="1"/>
  <c r="J23" i="1" s="1"/>
  <c r="I24" i="1"/>
  <c r="I23" i="1" s="1"/>
  <c r="H24" i="1"/>
  <c r="G24" i="1"/>
  <c r="G23" i="1" s="1"/>
  <c r="F24" i="1"/>
  <c r="F23" i="1" s="1"/>
  <c r="E24" i="1"/>
  <c r="D24" i="1"/>
  <c r="H23" i="1"/>
  <c r="L22" i="1"/>
  <c r="L18" i="1" s="1"/>
  <c r="K22" i="1"/>
  <c r="J22" i="1"/>
  <c r="I22" i="1"/>
  <c r="H22" i="1"/>
  <c r="G22" i="1"/>
  <c r="F22" i="1"/>
  <c r="E22" i="1"/>
  <c r="D22" i="1"/>
  <c r="L21" i="1"/>
  <c r="J21" i="1"/>
  <c r="G21" i="1"/>
  <c r="F21" i="1"/>
  <c r="E21" i="1"/>
  <c r="L20" i="1"/>
  <c r="K20" i="1"/>
  <c r="K15" i="1" s="1"/>
  <c r="J20" i="1"/>
  <c r="J18" i="1" s="1"/>
  <c r="I20" i="1"/>
  <c r="I15" i="1" s="1"/>
  <c r="H20" i="1"/>
  <c r="G20" i="1"/>
  <c r="F20" i="1"/>
  <c r="F15" i="1" s="1"/>
  <c r="E20" i="1"/>
  <c r="D20" i="1"/>
  <c r="L19" i="1"/>
  <c r="K19" i="1"/>
  <c r="J19" i="1"/>
  <c r="I19" i="1"/>
  <c r="H19" i="1"/>
  <c r="G19" i="1"/>
  <c r="G18" i="1" s="1"/>
  <c r="F19" i="1"/>
  <c r="F18" i="1" s="1"/>
  <c r="E19" i="1"/>
  <c r="D19" i="1"/>
  <c r="E18" i="1"/>
  <c r="L15" i="1"/>
  <c r="I14" i="1"/>
  <c r="G220" i="1" l="1"/>
  <c r="D223" i="1"/>
  <c r="D248" i="1"/>
  <c r="F172" i="1"/>
  <c r="G172" i="1"/>
  <c r="I220" i="1"/>
  <c r="H18" i="1"/>
  <c r="I223" i="1"/>
  <c r="I31" i="1"/>
  <c r="D35" i="1"/>
  <c r="E16" i="1"/>
  <c r="D32" i="1"/>
  <c r="D17" i="1" s="1"/>
  <c r="I235" i="1"/>
  <c r="J235" i="1"/>
  <c r="D36" i="1"/>
  <c r="D31" i="1"/>
  <c r="K220" i="1"/>
  <c r="F265" i="1"/>
  <c r="L33" i="1"/>
  <c r="F76" i="1"/>
  <c r="L76" i="1"/>
  <c r="D187" i="1"/>
  <c r="G265" i="1"/>
  <c r="J31" i="1"/>
  <c r="J16" i="1" s="1"/>
  <c r="I21" i="1"/>
  <c r="J29" i="1"/>
  <c r="D225" i="1"/>
  <c r="L238" i="1"/>
  <c r="L235" i="1" s="1"/>
  <c r="G32" i="1"/>
  <c r="F14" i="1"/>
  <c r="K21" i="1"/>
  <c r="K16" i="1" s="1"/>
  <c r="E23" i="1"/>
  <c r="K29" i="1"/>
  <c r="K28" i="1" s="1"/>
  <c r="E31" i="1"/>
  <c r="H32" i="1"/>
  <c r="H28" i="1" s="1"/>
  <c r="H36" i="1"/>
  <c r="J48" i="1"/>
  <c r="I79" i="1"/>
  <c r="K96" i="1"/>
  <c r="D173" i="1"/>
  <c r="D172" i="1" s="1"/>
  <c r="E221" i="1"/>
  <c r="E220" i="1" s="1"/>
  <c r="F268" i="1"/>
  <c r="F31" i="1"/>
  <c r="D81" i="1"/>
  <c r="L96" i="1"/>
  <c r="F221" i="1"/>
  <c r="F220" i="1" s="1"/>
  <c r="G248" i="1"/>
  <c r="G268" i="1"/>
  <c r="K280" i="1"/>
  <c r="K265" i="1" s="1"/>
  <c r="L29" i="1"/>
  <c r="I32" i="1"/>
  <c r="I28" i="1" s="1"/>
  <c r="K48" i="1"/>
  <c r="H14" i="1"/>
  <c r="H13" i="1" s="1"/>
  <c r="D34" i="1"/>
  <c r="D33" i="1" s="1"/>
  <c r="G35" i="1"/>
  <c r="J36" i="1"/>
  <c r="E77" i="1"/>
  <c r="E76" i="1" s="1"/>
  <c r="H78" i="1"/>
  <c r="K79" i="1"/>
  <c r="K76" i="1" s="1"/>
  <c r="E81" i="1"/>
  <c r="D97" i="1"/>
  <c r="D71" i="1"/>
  <c r="H235" i="1"/>
  <c r="D270" i="1"/>
  <c r="K14" i="1"/>
  <c r="D21" i="1"/>
  <c r="D16" i="1" s="1"/>
  <c r="D25" i="1"/>
  <c r="D29" i="1"/>
  <c r="G34" i="1"/>
  <c r="J35" i="1"/>
  <c r="H77" i="1"/>
  <c r="H76" i="1" s="1"/>
  <c r="J221" i="1"/>
  <c r="J220" i="1" s="1"/>
  <c r="E294" i="1"/>
  <c r="E29" i="1"/>
  <c r="H34" i="1"/>
  <c r="K35" i="1"/>
  <c r="K33" i="1" s="1"/>
  <c r="E37" i="1"/>
  <c r="E33" i="1" s="1"/>
  <c r="H38" i="1"/>
  <c r="I77" i="1"/>
  <c r="I76" i="1" s="1"/>
  <c r="L187" i="1"/>
  <c r="D284" i="1"/>
  <c r="D269" i="1" s="1"/>
  <c r="G29" i="1"/>
  <c r="D236" i="1"/>
  <c r="D14" i="1" l="1"/>
  <c r="L31" i="1"/>
  <c r="L16" i="1" s="1"/>
  <c r="L223" i="1"/>
  <c r="L220" i="1" s="1"/>
  <c r="K18" i="1"/>
  <c r="K13" i="1"/>
  <c r="H33" i="1"/>
  <c r="D23" i="1"/>
  <c r="J14" i="1"/>
  <c r="J13" i="1" s="1"/>
  <c r="J28" i="1"/>
  <c r="F16" i="1"/>
  <c r="F13" i="1" s="1"/>
  <c r="F28" i="1"/>
  <c r="E30" i="1"/>
  <c r="E15" i="1" s="1"/>
  <c r="E280" i="1"/>
  <c r="E265" i="1" s="1"/>
  <c r="D294" i="1"/>
  <c r="E267" i="1"/>
  <c r="D96" i="1"/>
  <c r="D77" i="1"/>
  <c r="D76" i="1" s="1"/>
  <c r="I16" i="1"/>
  <c r="I13" i="1" s="1"/>
  <c r="I18" i="1"/>
  <c r="D18" i="1"/>
  <c r="L14" i="1"/>
  <c r="G14" i="1"/>
  <c r="G13" i="1" s="1"/>
  <c r="G28" i="1"/>
  <c r="J33" i="1"/>
  <c r="E28" i="1"/>
  <c r="E14" i="1"/>
  <c r="E13" i="1" s="1"/>
  <c r="D235" i="1"/>
  <c r="D221" i="1"/>
  <c r="D220" i="1" s="1"/>
  <c r="G33" i="1"/>
  <c r="D280" i="1" l="1"/>
  <c r="D265" i="1" s="1"/>
  <c r="D30" i="1"/>
  <c r="D267" i="1"/>
  <c r="L28" i="1"/>
  <c r="L13" i="1"/>
  <c r="D28" i="1" l="1"/>
  <c r="D15" i="1"/>
  <c r="D13" i="1" s="1"/>
</calcChain>
</file>

<file path=xl/sharedStrings.xml><?xml version="1.0" encoding="utf-8"?>
<sst xmlns="http://schemas.openxmlformats.org/spreadsheetml/2006/main" count="423" uniqueCount="172">
  <si>
    <t>Приложение</t>
  </si>
  <si>
    <t xml:space="preserve">к постановлению администрации </t>
  </si>
  <si>
    <t>городского округа ЗАТО Свободный</t>
  </si>
  <si>
    <t>от «24» октября 2023 года № 597</t>
  </si>
  <si>
    <t>ПЛАН</t>
  </si>
  <si>
    <t xml:space="preserve">мероприятий по выполнению муниципальной  программы </t>
  </si>
  <si>
    <t>«Развитие образования в городском округе ЗАТО Свободный» на 2023-2030 годы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</si>
  <si>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</si>
  <si>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</si>
  <si>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</si>
  <si>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</si>
  <si>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</si>
  <si>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</si>
  <si>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</si>
  <si>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</si>
  <si>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</si>
  <si>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</si>
  <si>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</si>
  <si>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</si>
  <si>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</si>
  <si>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</si>
  <si>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r>
      <rPr>
        <b/>
        <sz val="12"/>
        <rFont val="Times New Roman"/>
        <family val="1"/>
        <charset val="204"/>
      </rP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</si>
  <si>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</si>
  <si>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</si>
  <si>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</si>
  <si>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</si>
  <si>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</si>
  <si>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</si>
  <si>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</si>
  <si>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</si>
  <si>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</si>
  <si>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</si>
  <si>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</si>
  <si>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rPr>
        <b/>
        <sz val="12"/>
        <rFont val="Times New Roman"/>
        <family val="1"/>
        <charset val="204"/>
      </rP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</si>
  <si>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</si>
  <si>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</si>
  <si>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</si>
  <si>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</si>
  <si>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</si>
  <si>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</si>
  <si>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</si>
  <si>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</si>
  <si>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</si>
  <si>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</si>
  <si>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Муниципальное бюджетное дошкольное образовательное учреждение "Детский сад №17 "Алёнушка"
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</si>
  <si>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</si>
  <si>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</si>
  <si>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</si>
  <si>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</si>
  <si>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</si>
  <si>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</si>
  <si>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t>2.3.3.1</t>
  </si>
  <si>
    <r>
      <rPr>
        <sz val="12"/>
        <rFont val="Times New Roman"/>
        <family val="1"/>
        <charset val="204"/>
      </rP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</si>
  <si>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П. 8</t>
  </si>
  <si>
    <t>2.3.3.2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</si>
  <si>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</si>
  <si>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</si>
  <si>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</si>
  <si>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</si>
  <si>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3.1.1</t>
  </si>
  <si>
    <t xml:space="preserve">Строительство школы </t>
  </si>
  <si>
    <t>П. 15, П. 16</t>
  </si>
  <si>
    <t>3.2.</t>
  </si>
  <si>
    <t>3.3.</t>
  </si>
  <si>
    <t xml:space="preserve">Всего по направлению «Прочие нужды» в том числе:         </t>
  </si>
  <si>
    <t xml:space="preserve">Цель 2. Обеспечение доступности качественного общего образования.
</t>
  </si>
  <si>
    <t>Задача 3.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</si>
  <si>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3.3.1.1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</si>
  <si>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</si>
  <si>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</si>
  <si>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>П. 12</t>
  </si>
  <si>
    <t>3.3.1.2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</si>
  <si>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</si>
  <si>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П.12,14</t>
  </si>
  <si>
    <t>3.3.1.3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</si>
  <si>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</si>
  <si>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Задача 4.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</si>
  <si>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3.3.2.1</t>
  </si>
  <si>
    <r>
      <rPr>
        <sz val="12"/>
        <rFont val="Times New Roman"/>
        <family val="1"/>
        <charset val="204"/>
      </rP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</si>
  <si>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П. 14, 17,18,19</t>
  </si>
  <si>
    <t>3.3.2.2</t>
  </si>
  <si>
    <t xml:space="preserve">Создание в образовательных организациях условий для 
получения детьми-инвалидами качественного образования
</t>
  </si>
  <si>
    <t>3.3.2.3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</si>
  <si>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</si>
  <si>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3.3.2.4</t>
  </si>
  <si>
    <t>Модернизация школьных систем образования</t>
  </si>
  <si>
    <t>Задача 5. Создание безопасных условий обучения в муниципальных общеобразовательных организациях</t>
  </si>
  <si>
    <t>3.3.3.1</t>
  </si>
  <si>
    <r>
      <rPr>
        <sz val="12"/>
        <rFont val="Times New Roman"/>
        <family val="1"/>
        <charset val="204"/>
      </rP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</si>
  <si>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П. 21</t>
  </si>
  <si>
    <t>3.3.3.2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</si>
  <si>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</si>
  <si>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Задача 6.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</si>
  <si>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3.3.4.1</t>
  </si>
  <si>
    <t>Организация и проведение мероприятий направленных на выявление и поддержку талантливых детей</t>
  </si>
  <si>
    <t>П. 23</t>
  </si>
  <si>
    <t>3.3.4.2</t>
  </si>
  <si>
    <t>Создание центра образования естественно-научной и технологической направленностей «Точка роста»</t>
  </si>
  <si>
    <t>Задача 7. Осуществление мероприятий по организации питания в муниципальных общеобразовательных организациях</t>
  </si>
  <si>
    <t>3.3.5.1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</si>
  <si>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</si>
  <si>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П. 26</t>
  </si>
  <si>
    <t>3.3.5.2</t>
  </si>
  <si>
    <t>Организация питания обучающихся в муниципальных общеобразовательных организациях</t>
  </si>
  <si>
    <t>П.25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</si>
  <si>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</si>
  <si>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</si>
  <si>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</si>
  <si>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</si>
  <si>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</si>
  <si>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3. Обеспечение доступности качественных образовательных услуг в сфере дополнительного образования
</t>
  </si>
  <si>
    <t>Задача 8.  Развитие системы дополнительного образования детей.</t>
  </si>
  <si>
    <t xml:space="preserve">4.3.1.1. 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</si>
  <si>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</si>
  <si>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</si>
  <si>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П. 31</t>
  </si>
  <si>
    <t>4.3.1.2.</t>
  </si>
  <si>
    <r>
      <rPr>
        <sz val="12"/>
        <rFont val="Times New Roman"/>
        <family val="1"/>
        <charset val="204"/>
      </rP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</si>
  <si>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П. 30</t>
  </si>
  <si>
    <t>4.3.1.3</t>
  </si>
  <si>
    <t>Устройство волейбольной площадки</t>
  </si>
  <si>
    <t xml:space="preserve">Муниципальное бюджетное учреждение дополнительного образования  "Детско-юношеская спортивная школа"   </t>
  </si>
  <si>
    <t>Задача 9. Создание безопасных условий обучения в муниципальных организациях дополнительного образования</t>
  </si>
  <si>
    <t>4.3.2.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</si>
  <si>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</si>
  <si>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П. 33</t>
  </si>
  <si>
    <t>4.3.3.</t>
  </si>
  <si>
    <t>Реализация                          инициативных проектов</t>
  </si>
  <si>
    <t xml:space="preserve"> Муниципальное бюджетное учреждение дополнительного образования "Детская школа искусств"                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</si>
  <si>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</si>
  <si>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</si>
  <si>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</si>
  <si>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</si>
  <si>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</si>
  <si>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</si>
  <si>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4. 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</si>
  <si>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10.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</si>
  <si>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</si>
  <si>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</si>
  <si>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</si>
  <si>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44, 45, 46</t>
  </si>
  <si>
    <t>Задача 11.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</si>
  <si>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</si>
  <si>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</si>
  <si>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</si>
  <si>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48</t>
  </si>
  <si>
    <t>Задача 12.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</si>
  <si>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</si>
  <si>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П. 50</t>
  </si>
  <si>
    <t>Задача 13. Повышение профессионализма управленческих кадров муниципальной системы образования</t>
  </si>
  <si>
    <t>5.3.4.</t>
  </si>
  <si>
    <t>Финансовое обеспечение мероприятий, связанных с повышениме профессионализма управленческих кадров муниципальной системы образования</t>
  </si>
  <si>
    <t>П. 52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</si>
  <si>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</si>
  <si>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</si>
  <si>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</si>
  <si>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</si>
  <si>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</si>
  <si>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5. 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</si>
  <si>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13.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</si>
  <si>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</si>
  <si>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</si>
  <si>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</si>
  <si>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</si>
  <si>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Задача 14. Организация отдыха и оздоровления детей городского округа ЗАТО Свободный</t>
  </si>
  <si>
    <t xml:space="preserve">Организация отдыха детей в оздоровительных и санаторно-курортных организациях </t>
  </si>
  <si>
    <t>П.56, 57</t>
  </si>
  <si>
    <t xml:space="preserve">Задача 15.  Создание условий для организации досуга детей и развития малозатратных форм отдыха </t>
  </si>
  <si>
    <t>6.3.2.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</si>
  <si>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</si>
  <si>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"ДШИ", МБОУ "СШ №25"</t>
  </si>
  <si>
    <t xml:space="preserve"> П.59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</si>
</sst>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"/>
    <numFmt numFmtId="166" formatCode="_-* #,##0.00_р_._-;\-* #,##0.00_р_._-;_-* \-??_р_._-;_-@_-"/>
    <numFmt numFmtId="167" formatCode="#,##0.00_р_."/>
    <numFmt numFmtId="168" formatCode="0.0"/>
  </numFmts>
  <fonts count="11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6" fontId="10" fillId="0" borderId="0" applyBorder="0" applyProtection="0"/>
  </cellStyleXfs>
  <cellXfs count="85">
    <xf numFmtId="0" fontId="0" fillId="0" borderId="0" xfId="0"/>
    <xf numFmtId="165" fontId="2" fillId="2" borderId="2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165" fontId="5" fillId="3" borderId="2" xfId="0" applyNumberFormat="1" applyFont="1" applyFill="1" applyBorder="1"/>
    <xf numFmtId="165" fontId="3" fillId="3" borderId="2" xfId="1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/>
    <xf numFmtId="1" fontId="2" fillId="2" borderId="2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/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165" fontId="2" fillId="0" borderId="2" xfId="1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167" fontId="3" fillId="3" borderId="2" xfId="0" applyNumberFormat="1" applyFont="1" applyFill="1" applyBorder="1" applyAlignment="1">
      <alignment horizontal="center" vertical="top" wrapText="1"/>
    </xf>
    <xf numFmtId="167" fontId="3" fillId="3" borderId="2" xfId="0" applyNumberFormat="1" applyFont="1" applyFill="1" applyBorder="1" applyAlignment="1">
      <alignment horizontal="left" vertical="top" wrapText="1"/>
    </xf>
    <xf numFmtId="165" fontId="6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168" fontId="1" fillId="0" borderId="0" xfId="0" applyNumberFormat="1" applyFont="1"/>
    <xf numFmtId="1" fontId="2" fillId="3" borderId="2" xfId="0" applyNumberFormat="1" applyFont="1" applyFill="1" applyBorder="1" applyAlignment="1">
      <alignment horizontal="center" vertical="top" wrapText="1"/>
    </xf>
    <xf numFmtId="165" fontId="1" fillId="3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5" fontId="1" fillId="0" borderId="0" xfId="0" applyNumberFormat="1" applyFont="1"/>
    <xf numFmtId="165" fontId="2" fillId="2" borderId="2" xfId="1" applyNumberFormat="1" applyFont="1" applyFill="1" applyBorder="1" applyAlignment="1" applyProtection="1">
      <alignment horizontal="center" vertical="top" wrapText="1"/>
    </xf>
    <xf numFmtId="165" fontId="8" fillId="2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/>
    </xf>
    <xf numFmtId="165" fontId="2" fillId="0" borderId="2" xfId="1" applyNumberFormat="1" applyFont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165" fontId="2" fillId="0" borderId="2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2" fontId="1" fillId="0" borderId="0" xfId="0" applyNumberFormat="1" applyFont="1" applyBorder="1"/>
    <xf numFmtId="165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165" fontId="2" fillId="0" borderId="2" xfId="0" applyNumberFormat="1" applyFont="1" applyBorder="1" applyAlignment="1">
      <alignment horizontal="center"/>
    </xf>
    <xf numFmtId="0" fontId="1" fillId="2" borderId="0" xfId="0" applyFont="1" applyFill="1" applyBorder="1"/>
    <xf numFmtId="168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9"/>
  <sheetViews>
    <sheetView tabSelected="1" topLeftCell="A45" zoomScale="90" zoomScaleNormal="90" workbookViewId="0">
      <selection activeCell="K4" sqref="K4:M4"/>
    </sheetView>
  </sheetViews>
  <sheetFormatPr defaultColWidth="9.125" defaultRowHeight="14.3" x14ac:dyDescent="0.25"/>
  <cols>
    <col min="1" max="1" width="8.875" style="11" customWidth="1"/>
    <col min="2" max="2" width="32.75" style="11" customWidth="1"/>
    <col min="3" max="3" width="29.125" style="11" customWidth="1"/>
    <col min="4" max="4" width="16.75" style="11" customWidth="1"/>
    <col min="5" max="5" width="13.625" style="11" customWidth="1"/>
    <col min="6" max="6" width="14" style="11" customWidth="1"/>
    <col min="7" max="7" width="14" style="12" customWidth="1"/>
    <col min="8" max="8" width="13.375" style="12" customWidth="1"/>
    <col min="9" max="9" width="13.75" style="13" customWidth="1"/>
    <col min="10" max="10" width="14.875" style="14" customWidth="1"/>
    <col min="11" max="11" width="13.75" style="14" customWidth="1"/>
    <col min="12" max="12" width="13.75" style="11" customWidth="1"/>
    <col min="13" max="13" width="14" style="11" customWidth="1"/>
    <col min="14" max="14" width="10.625" style="15" customWidth="1"/>
    <col min="15" max="1024" width="9.125" style="11"/>
  </cols>
  <sheetData>
    <row r="1" spans="1:14" ht="15.65" x14ac:dyDescent="0.25">
      <c r="G1" s="16"/>
      <c r="H1" s="16"/>
      <c r="I1" s="16"/>
      <c r="J1" s="17"/>
      <c r="K1" s="10" t="s">
        <v>0</v>
      </c>
      <c r="L1" s="10"/>
      <c r="M1" s="10"/>
    </row>
    <row r="2" spans="1:14" ht="15.65" x14ac:dyDescent="0.25">
      <c r="G2" s="16"/>
      <c r="H2" s="16"/>
      <c r="I2" s="16"/>
      <c r="J2" s="17"/>
      <c r="K2" s="10" t="s">
        <v>1</v>
      </c>
      <c r="L2" s="10"/>
      <c r="M2" s="10"/>
    </row>
    <row r="3" spans="1:14" ht="15.8" customHeight="1" x14ac:dyDescent="0.25">
      <c r="G3" s="18"/>
      <c r="H3" s="18"/>
      <c r="I3" s="18"/>
      <c r="J3" s="19"/>
      <c r="K3" s="9" t="s">
        <v>2</v>
      </c>
      <c r="L3" s="9"/>
      <c r="M3" s="9"/>
    </row>
    <row r="4" spans="1:14" ht="15.8" customHeight="1" x14ac:dyDescent="0.25">
      <c r="H4" s="18"/>
      <c r="I4" s="18"/>
      <c r="J4" s="19"/>
      <c r="K4" s="9" t="s">
        <v>3</v>
      </c>
      <c r="L4" s="9"/>
      <c r="M4" s="9"/>
    </row>
    <row r="5" spans="1:14" ht="15.65" x14ac:dyDescent="0.25">
      <c r="F5" s="8"/>
      <c r="G5" s="8"/>
      <c r="H5" s="8"/>
      <c r="I5" s="8"/>
      <c r="J5" s="8"/>
      <c r="K5" s="8"/>
      <c r="L5" s="8"/>
      <c r="M5" s="8"/>
    </row>
    <row r="6" spans="1:14" ht="15.65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15.65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15.65" x14ac:dyDescent="0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ht="15.65" x14ac:dyDescent="0.25">
      <c r="C9" s="6"/>
      <c r="D9" s="6"/>
      <c r="E9" s="6"/>
      <c r="F9" s="6"/>
      <c r="G9" s="6"/>
      <c r="H9" s="6"/>
      <c r="I9" s="6"/>
      <c r="J9" s="20"/>
      <c r="K9" s="20"/>
      <c r="L9" s="21"/>
    </row>
    <row r="10" spans="1:14" ht="141.80000000000001" customHeight="1" x14ac:dyDescent="0.25">
      <c r="A10" s="5" t="s">
        <v>7</v>
      </c>
      <c r="B10" s="4" t="s">
        <v>8</v>
      </c>
      <c r="C10" s="5" t="s">
        <v>9</v>
      </c>
      <c r="D10" s="4" t="s">
        <v>10</v>
      </c>
      <c r="E10" s="4"/>
      <c r="F10" s="4"/>
      <c r="G10" s="4"/>
      <c r="H10" s="4"/>
      <c r="I10" s="4"/>
      <c r="J10" s="4"/>
      <c r="K10" s="4"/>
      <c r="L10" s="4"/>
      <c r="M10" s="22" t="s">
        <v>11</v>
      </c>
    </row>
    <row r="11" spans="1:14" ht="15.65" x14ac:dyDescent="0.25">
      <c r="A11" s="5"/>
      <c r="B11" s="4"/>
      <c r="C11" s="5"/>
      <c r="D11" s="22" t="s">
        <v>12</v>
      </c>
      <c r="E11" s="22" t="s">
        <v>13</v>
      </c>
      <c r="F11" s="22" t="s">
        <v>14</v>
      </c>
      <c r="G11" s="22" t="s">
        <v>15</v>
      </c>
      <c r="H11" s="22" t="s">
        <v>16</v>
      </c>
      <c r="I11" s="24" t="s">
        <v>17</v>
      </c>
      <c r="J11" s="25" t="s">
        <v>18</v>
      </c>
      <c r="K11" s="25" t="s">
        <v>19</v>
      </c>
      <c r="L11" s="22" t="s">
        <v>20</v>
      </c>
      <c r="M11" s="22"/>
    </row>
    <row r="12" spans="1:14" ht="15.65" x14ac:dyDescent="0.25">
      <c r="A12" s="22">
        <v>1</v>
      </c>
      <c r="B12" s="22">
        <v>2</v>
      </c>
      <c r="C12" s="26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4">
        <v>9</v>
      </c>
      <c r="J12" s="25">
        <v>10</v>
      </c>
      <c r="K12" s="25">
        <v>11</v>
      </c>
      <c r="L12" s="22">
        <v>12</v>
      </c>
      <c r="M12" s="22">
        <v>14</v>
      </c>
    </row>
    <row r="13" spans="1:14" ht="31.25" x14ac:dyDescent="0.25">
      <c r="A13" s="27">
        <v>1</v>
      </c>
      <c r="B13" s="28" t="s">
        <v>21</v>
      </c>
      <c r="C13" s="29"/>
      <c r="D13" s="30">
        <f t="shared" ref="D13:L13" si="0">SUM(D14+D15+D16+D17)</f>
        <v>3104539.27189</v>
      </c>
      <c r="E13" s="30">
        <f t="shared" si="0"/>
        <v>350404.63566999999</v>
      </c>
      <c r="F13" s="30">
        <f t="shared" si="0"/>
        <v>365394.59360000002</v>
      </c>
      <c r="G13" s="30">
        <f t="shared" si="0"/>
        <v>373781.57677000004</v>
      </c>
      <c r="H13" s="30">
        <f t="shared" si="0"/>
        <v>402991.67576999997</v>
      </c>
      <c r="I13" s="30">
        <f t="shared" si="0"/>
        <v>402991.67576999997</v>
      </c>
      <c r="J13" s="30">
        <f t="shared" si="0"/>
        <v>402991.67576999997</v>
      </c>
      <c r="K13" s="30">
        <f t="shared" si="0"/>
        <v>402991.67576999997</v>
      </c>
      <c r="L13" s="30">
        <f t="shared" si="0"/>
        <v>402991.67576999997</v>
      </c>
      <c r="M13" s="31"/>
      <c r="N13" s="32"/>
    </row>
    <row r="14" spans="1:14" ht="15.65" x14ac:dyDescent="0.25">
      <c r="A14" s="33"/>
      <c r="B14" s="22" t="s">
        <v>22</v>
      </c>
      <c r="C14" s="34"/>
      <c r="D14" s="35">
        <f t="shared" ref="D14:L14" si="1">SUM(D19+D24+D29)</f>
        <v>81721.600000000006</v>
      </c>
      <c r="E14" s="35">
        <f t="shared" si="1"/>
        <v>10540.4</v>
      </c>
      <c r="F14" s="35">
        <f t="shared" si="1"/>
        <v>10196.6</v>
      </c>
      <c r="G14" s="35">
        <f t="shared" si="1"/>
        <v>10378.1</v>
      </c>
      <c r="H14" s="35">
        <f t="shared" si="1"/>
        <v>10121.299999999999</v>
      </c>
      <c r="I14" s="36">
        <f t="shared" si="1"/>
        <v>10121.299999999999</v>
      </c>
      <c r="J14" s="36">
        <f t="shared" si="1"/>
        <v>10121.299999999999</v>
      </c>
      <c r="K14" s="36">
        <f t="shared" si="1"/>
        <v>10121.299999999999</v>
      </c>
      <c r="L14" s="35">
        <f t="shared" si="1"/>
        <v>10121.299999999999</v>
      </c>
      <c r="M14" s="37"/>
      <c r="N14" s="32"/>
    </row>
    <row r="15" spans="1:14" ht="15.65" x14ac:dyDescent="0.25">
      <c r="A15" s="33"/>
      <c r="B15" s="22" t="s">
        <v>23</v>
      </c>
      <c r="C15" s="34"/>
      <c r="D15" s="35">
        <f t="shared" ref="D15:L15" si="2">SUM(D20+D25+D30)</f>
        <v>1708052.9</v>
      </c>
      <c r="E15" s="38">
        <f t="shared" si="2"/>
        <v>187987.5</v>
      </c>
      <c r="F15" s="38">
        <f t="shared" si="2"/>
        <v>214429.2</v>
      </c>
      <c r="G15" s="38">
        <f t="shared" si="2"/>
        <v>223005.2</v>
      </c>
      <c r="H15" s="38">
        <f t="shared" si="2"/>
        <v>216526.2</v>
      </c>
      <c r="I15" s="39">
        <f t="shared" si="2"/>
        <v>216526.2</v>
      </c>
      <c r="J15" s="39">
        <f t="shared" si="2"/>
        <v>216526.2</v>
      </c>
      <c r="K15" s="39">
        <f t="shared" si="2"/>
        <v>216526.2</v>
      </c>
      <c r="L15" s="38">
        <f t="shared" si="2"/>
        <v>216526.2</v>
      </c>
      <c r="M15" s="37"/>
      <c r="N15" s="32"/>
    </row>
    <row r="16" spans="1:14" ht="15.65" x14ac:dyDescent="0.25">
      <c r="A16" s="33"/>
      <c r="B16" s="22" t="s">
        <v>24</v>
      </c>
      <c r="C16" s="34"/>
      <c r="D16" s="35">
        <f t="shared" ref="D16:L16" si="3">SUM(D21+D26+D31)</f>
        <v>1314764.77189</v>
      </c>
      <c r="E16" s="35">
        <f t="shared" si="3"/>
        <v>151876.73567000002</v>
      </c>
      <c r="F16" s="35">
        <f t="shared" si="3"/>
        <v>140768.79359999998</v>
      </c>
      <c r="G16" s="35">
        <f t="shared" si="3"/>
        <v>140398.27677</v>
      </c>
      <c r="H16" s="35">
        <f t="shared" si="3"/>
        <v>176344.17576999997</v>
      </c>
      <c r="I16" s="36">
        <f t="shared" si="3"/>
        <v>176344.17576999997</v>
      </c>
      <c r="J16" s="36">
        <f t="shared" si="3"/>
        <v>176344.17576999997</v>
      </c>
      <c r="K16" s="36">
        <f t="shared" si="3"/>
        <v>176344.17576999997</v>
      </c>
      <c r="L16" s="35">
        <f t="shared" si="3"/>
        <v>176344.17576999997</v>
      </c>
      <c r="M16" s="37"/>
      <c r="N16" s="32"/>
    </row>
    <row r="17" spans="1:14" ht="15.65" x14ac:dyDescent="0.25">
      <c r="A17" s="33"/>
      <c r="B17" s="22" t="s">
        <v>25</v>
      </c>
      <c r="C17" s="34"/>
      <c r="D17" s="35">
        <f>SUM(D22+D27+D32)</f>
        <v>0</v>
      </c>
      <c r="E17" s="35">
        <v>0</v>
      </c>
      <c r="F17" s="35">
        <v>0</v>
      </c>
      <c r="G17" s="35">
        <v>0</v>
      </c>
      <c r="H17" s="35">
        <v>0</v>
      </c>
      <c r="I17" s="36">
        <v>0</v>
      </c>
      <c r="J17" s="36">
        <v>0</v>
      </c>
      <c r="K17" s="36">
        <v>0</v>
      </c>
      <c r="L17" s="35">
        <v>0</v>
      </c>
      <c r="M17" s="37"/>
      <c r="N17" s="32"/>
    </row>
    <row r="18" spans="1:14" ht="15.65" x14ac:dyDescent="0.25">
      <c r="A18" s="33" t="s">
        <v>26</v>
      </c>
      <c r="B18" s="40" t="s">
        <v>27</v>
      </c>
      <c r="C18" s="34"/>
      <c r="D18" s="35">
        <f t="shared" ref="D18:L18" si="4">SUM(D19+D20+D21+D22)</f>
        <v>0</v>
      </c>
      <c r="E18" s="35">
        <f t="shared" si="4"/>
        <v>0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6">
        <f t="shared" si="4"/>
        <v>0</v>
      </c>
      <c r="J18" s="36">
        <f t="shared" si="4"/>
        <v>0</v>
      </c>
      <c r="K18" s="36">
        <f t="shared" si="4"/>
        <v>0</v>
      </c>
      <c r="L18" s="35">
        <f t="shared" si="4"/>
        <v>0</v>
      </c>
      <c r="M18" s="37"/>
      <c r="N18" s="32"/>
    </row>
    <row r="19" spans="1:14" ht="15.65" x14ac:dyDescent="0.25">
      <c r="A19" s="33"/>
      <c r="B19" s="22" t="s">
        <v>22</v>
      </c>
      <c r="C19" s="34"/>
      <c r="D19" s="35">
        <f t="shared" ref="D19:L19" si="5">SUM(D39+D82+D178+D226)</f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I19" s="36">
        <f t="shared" si="5"/>
        <v>0</v>
      </c>
      <c r="J19" s="36">
        <f t="shared" si="5"/>
        <v>0</v>
      </c>
      <c r="K19" s="36">
        <f t="shared" si="5"/>
        <v>0</v>
      </c>
      <c r="L19" s="35">
        <f t="shared" si="5"/>
        <v>0</v>
      </c>
      <c r="M19" s="37"/>
      <c r="N19" s="32"/>
    </row>
    <row r="20" spans="1:14" ht="15.65" x14ac:dyDescent="0.25">
      <c r="A20" s="33"/>
      <c r="B20" s="22" t="s">
        <v>23</v>
      </c>
      <c r="C20" s="34"/>
      <c r="D20" s="35">
        <f t="shared" ref="D20:L20" si="6">SUM(D40+D83+D179+D227)</f>
        <v>0</v>
      </c>
      <c r="E20" s="35">
        <f t="shared" si="6"/>
        <v>0</v>
      </c>
      <c r="F20" s="35">
        <f t="shared" si="6"/>
        <v>0</v>
      </c>
      <c r="G20" s="35">
        <f t="shared" si="6"/>
        <v>0</v>
      </c>
      <c r="H20" s="35">
        <f t="shared" si="6"/>
        <v>0</v>
      </c>
      <c r="I20" s="36">
        <f t="shared" si="6"/>
        <v>0</v>
      </c>
      <c r="J20" s="36">
        <f t="shared" si="6"/>
        <v>0</v>
      </c>
      <c r="K20" s="36">
        <f t="shared" si="6"/>
        <v>0</v>
      </c>
      <c r="L20" s="35">
        <f t="shared" si="6"/>
        <v>0</v>
      </c>
      <c r="M20" s="37"/>
      <c r="N20" s="32"/>
    </row>
    <row r="21" spans="1:14" ht="15.65" x14ac:dyDescent="0.25">
      <c r="A21" s="33"/>
      <c r="B21" s="22" t="s">
        <v>24</v>
      </c>
      <c r="C21" s="34"/>
      <c r="D21" s="35">
        <f t="shared" ref="D21:L21" si="7">SUM(D41+D84+D180+D228)</f>
        <v>0</v>
      </c>
      <c r="E21" s="35">
        <f t="shared" si="7"/>
        <v>0</v>
      </c>
      <c r="F21" s="35">
        <f t="shared" si="7"/>
        <v>0</v>
      </c>
      <c r="G21" s="35">
        <f t="shared" si="7"/>
        <v>0</v>
      </c>
      <c r="H21" s="35">
        <f t="shared" si="7"/>
        <v>0</v>
      </c>
      <c r="I21" s="36">
        <f t="shared" si="7"/>
        <v>0</v>
      </c>
      <c r="J21" s="36">
        <f t="shared" si="7"/>
        <v>0</v>
      </c>
      <c r="K21" s="36">
        <f t="shared" si="7"/>
        <v>0</v>
      </c>
      <c r="L21" s="35">
        <f t="shared" si="7"/>
        <v>0</v>
      </c>
      <c r="M21" s="37"/>
      <c r="N21" s="32"/>
    </row>
    <row r="22" spans="1:14" ht="15.65" x14ac:dyDescent="0.25">
      <c r="A22" s="33"/>
      <c r="B22" s="22" t="s">
        <v>25</v>
      </c>
      <c r="C22" s="34"/>
      <c r="D22" s="35">
        <f t="shared" ref="D22:L22" si="8">SUM(D42+D85+D181+D229)</f>
        <v>0</v>
      </c>
      <c r="E22" s="35">
        <f t="shared" si="8"/>
        <v>0</v>
      </c>
      <c r="F22" s="35">
        <f t="shared" si="8"/>
        <v>0</v>
      </c>
      <c r="G22" s="35">
        <f t="shared" si="8"/>
        <v>0</v>
      </c>
      <c r="H22" s="35">
        <f t="shared" si="8"/>
        <v>0</v>
      </c>
      <c r="I22" s="36">
        <f t="shared" si="8"/>
        <v>0</v>
      </c>
      <c r="J22" s="36">
        <f t="shared" si="8"/>
        <v>0</v>
      </c>
      <c r="K22" s="36">
        <f t="shared" si="8"/>
        <v>0</v>
      </c>
      <c r="L22" s="35">
        <f t="shared" si="8"/>
        <v>0</v>
      </c>
      <c r="M22" s="37"/>
      <c r="N22" s="32"/>
    </row>
    <row r="23" spans="1:14" ht="46.9" x14ac:dyDescent="0.25">
      <c r="A23" s="33" t="s">
        <v>28</v>
      </c>
      <c r="B23" s="40" t="s">
        <v>29</v>
      </c>
      <c r="C23" s="34"/>
      <c r="D23" s="35">
        <f t="shared" ref="D23:L23" si="9">SUM(D24+D25+D26+D27)</f>
        <v>0</v>
      </c>
      <c r="E23" s="35">
        <f t="shared" si="9"/>
        <v>0</v>
      </c>
      <c r="F23" s="35">
        <f t="shared" si="9"/>
        <v>0</v>
      </c>
      <c r="G23" s="35">
        <f t="shared" si="9"/>
        <v>0</v>
      </c>
      <c r="H23" s="35">
        <f t="shared" si="9"/>
        <v>0</v>
      </c>
      <c r="I23" s="36">
        <f t="shared" si="9"/>
        <v>0</v>
      </c>
      <c r="J23" s="36">
        <f t="shared" si="9"/>
        <v>0</v>
      </c>
      <c r="K23" s="36">
        <f t="shared" si="9"/>
        <v>0</v>
      </c>
      <c r="L23" s="35">
        <f t="shared" si="9"/>
        <v>0</v>
      </c>
      <c r="M23" s="37"/>
      <c r="N23" s="32"/>
    </row>
    <row r="24" spans="1:14" ht="15.65" x14ac:dyDescent="0.25">
      <c r="A24" s="33"/>
      <c r="B24" s="22" t="s">
        <v>22</v>
      </c>
      <c r="C24" s="34"/>
      <c r="D24" s="35">
        <f t="shared" ref="D24:L24" si="10">SUM(D44+D92+D183+D231)</f>
        <v>0</v>
      </c>
      <c r="E24" s="35">
        <f t="shared" si="10"/>
        <v>0</v>
      </c>
      <c r="F24" s="35">
        <f t="shared" si="10"/>
        <v>0</v>
      </c>
      <c r="G24" s="35">
        <f t="shared" si="10"/>
        <v>0</v>
      </c>
      <c r="H24" s="35">
        <f t="shared" si="10"/>
        <v>0</v>
      </c>
      <c r="I24" s="36">
        <f t="shared" si="10"/>
        <v>0</v>
      </c>
      <c r="J24" s="36">
        <f t="shared" si="10"/>
        <v>0</v>
      </c>
      <c r="K24" s="36">
        <f t="shared" si="10"/>
        <v>0</v>
      </c>
      <c r="L24" s="35">
        <f t="shared" si="10"/>
        <v>0</v>
      </c>
      <c r="M24" s="37"/>
      <c r="N24" s="32"/>
    </row>
    <row r="25" spans="1:14" ht="15.65" x14ac:dyDescent="0.25">
      <c r="A25" s="33"/>
      <c r="B25" s="22" t="s">
        <v>23</v>
      </c>
      <c r="C25" s="34"/>
      <c r="D25" s="35">
        <f t="shared" ref="D25:L25" si="11">SUM(D45+D93+D184+D232)</f>
        <v>0</v>
      </c>
      <c r="E25" s="35">
        <f t="shared" si="11"/>
        <v>0</v>
      </c>
      <c r="F25" s="35">
        <f t="shared" si="11"/>
        <v>0</v>
      </c>
      <c r="G25" s="35">
        <f t="shared" si="11"/>
        <v>0</v>
      </c>
      <c r="H25" s="35">
        <f t="shared" si="11"/>
        <v>0</v>
      </c>
      <c r="I25" s="36">
        <f t="shared" si="11"/>
        <v>0</v>
      </c>
      <c r="J25" s="36">
        <f t="shared" si="11"/>
        <v>0</v>
      </c>
      <c r="K25" s="36">
        <f t="shared" si="11"/>
        <v>0</v>
      </c>
      <c r="L25" s="35">
        <f t="shared" si="11"/>
        <v>0</v>
      </c>
      <c r="M25" s="37"/>
      <c r="N25" s="32"/>
    </row>
    <row r="26" spans="1:14" ht="15.65" x14ac:dyDescent="0.25">
      <c r="A26" s="33"/>
      <c r="B26" s="22" t="s">
        <v>24</v>
      </c>
      <c r="C26" s="34"/>
      <c r="D26" s="35">
        <f t="shared" ref="D26:L26" si="12">SUM(D46+D94+D185+D233)</f>
        <v>0</v>
      </c>
      <c r="E26" s="35">
        <f t="shared" si="12"/>
        <v>0</v>
      </c>
      <c r="F26" s="35">
        <f t="shared" si="12"/>
        <v>0</v>
      </c>
      <c r="G26" s="35">
        <f t="shared" si="12"/>
        <v>0</v>
      </c>
      <c r="H26" s="35">
        <f t="shared" si="12"/>
        <v>0</v>
      </c>
      <c r="I26" s="36">
        <f t="shared" si="12"/>
        <v>0</v>
      </c>
      <c r="J26" s="36">
        <f t="shared" si="12"/>
        <v>0</v>
      </c>
      <c r="K26" s="36">
        <f t="shared" si="12"/>
        <v>0</v>
      </c>
      <c r="L26" s="35">
        <f t="shared" si="12"/>
        <v>0</v>
      </c>
      <c r="M26" s="37"/>
      <c r="N26" s="32"/>
    </row>
    <row r="27" spans="1:14" ht="15.65" x14ac:dyDescent="0.25">
      <c r="A27" s="33"/>
      <c r="B27" s="22" t="s">
        <v>25</v>
      </c>
      <c r="C27" s="34"/>
      <c r="D27" s="35">
        <f t="shared" ref="D27:L27" si="13">SUM(D47+D95+D186+D234)</f>
        <v>0</v>
      </c>
      <c r="E27" s="35">
        <f t="shared" si="13"/>
        <v>0</v>
      </c>
      <c r="F27" s="35">
        <f t="shared" si="13"/>
        <v>0</v>
      </c>
      <c r="G27" s="35">
        <f t="shared" si="13"/>
        <v>0</v>
      </c>
      <c r="H27" s="35">
        <f t="shared" si="13"/>
        <v>0</v>
      </c>
      <c r="I27" s="36">
        <f t="shared" si="13"/>
        <v>0</v>
      </c>
      <c r="J27" s="36">
        <f t="shared" si="13"/>
        <v>0</v>
      </c>
      <c r="K27" s="36">
        <f t="shared" si="13"/>
        <v>0</v>
      </c>
      <c r="L27" s="35">
        <f t="shared" si="13"/>
        <v>0</v>
      </c>
      <c r="M27" s="37"/>
      <c r="N27" s="32"/>
    </row>
    <row r="28" spans="1:14" ht="15.65" x14ac:dyDescent="0.25">
      <c r="A28" s="33" t="s">
        <v>30</v>
      </c>
      <c r="B28" s="40" t="s">
        <v>31</v>
      </c>
      <c r="C28" s="34"/>
      <c r="D28" s="38">
        <f t="shared" ref="D28:L28" si="14">SUM(D29:D32)</f>
        <v>3104539.27189</v>
      </c>
      <c r="E28" s="38">
        <f t="shared" si="14"/>
        <v>350404.63566999999</v>
      </c>
      <c r="F28" s="38">
        <f t="shared" si="14"/>
        <v>365394.59360000002</v>
      </c>
      <c r="G28" s="38">
        <f t="shared" si="14"/>
        <v>373781.57677000004</v>
      </c>
      <c r="H28" s="38">
        <f t="shared" si="14"/>
        <v>402991.67576999997</v>
      </c>
      <c r="I28" s="38">
        <f t="shared" si="14"/>
        <v>402991.67576999997</v>
      </c>
      <c r="J28" s="38">
        <f t="shared" si="14"/>
        <v>402991.67576999997</v>
      </c>
      <c r="K28" s="38">
        <f t="shared" si="14"/>
        <v>402991.67576999997</v>
      </c>
      <c r="L28" s="38">
        <f t="shared" si="14"/>
        <v>402991.67576999997</v>
      </c>
      <c r="M28" s="37"/>
      <c r="N28" s="32"/>
    </row>
    <row r="29" spans="1:14" ht="15.65" x14ac:dyDescent="0.25">
      <c r="A29" s="33"/>
      <c r="B29" s="22" t="s">
        <v>22</v>
      </c>
      <c r="C29" s="34"/>
      <c r="D29" s="35">
        <f t="shared" ref="D29:L29" si="15">SUM(D49+D97+D188+D236+D281)</f>
        <v>81721.600000000006</v>
      </c>
      <c r="E29" s="35">
        <f t="shared" si="15"/>
        <v>10540.4</v>
      </c>
      <c r="F29" s="35">
        <f t="shared" si="15"/>
        <v>10196.6</v>
      </c>
      <c r="G29" s="35">
        <f t="shared" si="15"/>
        <v>10378.1</v>
      </c>
      <c r="H29" s="35">
        <f t="shared" si="15"/>
        <v>10121.299999999999</v>
      </c>
      <c r="I29" s="36">
        <f t="shared" si="15"/>
        <v>10121.299999999999</v>
      </c>
      <c r="J29" s="36">
        <f t="shared" si="15"/>
        <v>10121.299999999999</v>
      </c>
      <c r="K29" s="36">
        <f t="shared" si="15"/>
        <v>10121.299999999999</v>
      </c>
      <c r="L29" s="35">
        <f t="shared" si="15"/>
        <v>10121.299999999999</v>
      </c>
      <c r="M29" s="37"/>
      <c r="N29" s="32"/>
    </row>
    <row r="30" spans="1:14" ht="15.65" x14ac:dyDescent="0.25">
      <c r="A30" s="33"/>
      <c r="B30" s="22" t="s">
        <v>23</v>
      </c>
      <c r="C30" s="34"/>
      <c r="D30" s="35">
        <f t="shared" ref="D30:G31" si="16">SUM(D50+D98+D189+D237+D294)</f>
        <v>1708052.9</v>
      </c>
      <c r="E30" s="35">
        <f t="shared" si="16"/>
        <v>187987.5</v>
      </c>
      <c r="F30" s="35">
        <f t="shared" si="16"/>
        <v>214429.2</v>
      </c>
      <c r="G30" s="35">
        <f t="shared" si="16"/>
        <v>223005.2</v>
      </c>
      <c r="H30" s="35">
        <f t="shared" ref="H30:L32" si="17">SUM(H50+H98+H189+H237+H282)</f>
        <v>216526.2</v>
      </c>
      <c r="I30" s="36">
        <f t="shared" si="17"/>
        <v>216526.2</v>
      </c>
      <c r="J30" s="36">
        <f t="shared" si="17"/>
        <v>216526.2</v>
      </c>
      <c r="K30" s="36">
        <f t="shared" si="17"/>
        <v>216526.2</v>
      </c>
      <c r="L30" s="35">
        <f t="shared" si="17"/>
        <v>216526.2</v>
      </c>
      <c r="M30" s="37"/>
      <c r="N30" s="32"/>
    </row>
    <row r="31" spans="1:14" ht="15.65" x14ac:dyDescent="0.25">
      <c r="A31" s="33"/>
      <c r="B31" s="22" t="s">
        <v>24</v>
      </c>
      <c r="C31" s="34"/>
      <c r="D31" s="35">
        <f t="shared" si="16"/>
        <v>1314764.77189</v>
      </c>
      <c r="E31" s="35">
        <f t="shared" si="16"/>
        <v>151876.73567000002</v>
      </c>
      <c r="F31" s="35">
        <f t="shared" si="16"/>
        <v>140768.79359999998</v>
      </c>
      <c r="G31" s="35">
        <f t="shared" si="16"/>
        <v>140398.27677</v>
      </c>
      <c r="H31" s="35">
        <f t="shared" si="17"/>
        <v>176344.17576999997</v>
      </c>
      <c r="I31" s="36">
        <f t="shared" si="17"/>
        <v>176344.17576999997</v>
      </c>
      <c r="J31" s="36">
        <f t="shared" si="17"/>
        <v>176344.17576999997</v>
      </c>
      <c r="K31" s="36">
        <f t="shared" si="17"/>
        <v>176344.17576999997</v>
      </c>
      <c r="L31" s="35">
        <f t="shared" si="17"/>
        <v>176344.17576999997</v>
      </c>
      <c r="M31" s="37"/>
      <c r="N31" s="32"/>
    </row>
    <row r="32" spans="1:14" ht="15.65" x14ac:dyDescent="0.25">
      <c r="A32" s="33"/>
      <c r="B32" s="22" t="s">
        <v>25</v>
      </c>
      <c r="C32" s="34"/>
      <c r="D32" s="35">
        <f>SUM(D52+D100+D191+D239+D284)</f>
        <v>0</v>
      </c>
      <c r="E32" s="35">
        <f>SUM(E52+E100+E191+E239+E284)</f>
        <v>0</v>
      </c>
      <c r="F32" s="35">
        <f>SUM(F52+F100+F191+F239+F284)</f>
        <v>0</v>
      </c>
      <c r="G32" s="35">
        <f>SUM(G52+G100+G191+G239+G284)</f>
        <v>0</v>
      </c>
      <c r="H32" s="35">
        <f t="shared" si="17"/>
        <v>0</v>
      </c>
      <c r="I32" s="36">
        <f t="shared" si="17"/>
        <v>0</v>
      </c>
      <c r="J32" s="36">
        <f t="shared" si="17"/>
        <v>0</v>
      </c>
      <c r="K32" s="36">
        <f t="shared" si="17"/>
        <v>0</v>
      </c>
      <c r="L32" s="35">
        <f t="shared" si="17"/>
        <v>0</v>
      </c>
      <c r="M32" s="37"/>
      <c r="N32" s="32"/>
    </row>
    <row r="33" spans="1:14" ht="62.5" x14ac:dyDescent="0.25">
      <c r="A33" s="41" t="s">
        <v>32</v>
      </c>
      <c r="B33" s="42" t="s">
        <v>33</v>
      </c>
      <c r="C33" s="43"/>
      <c r="D33" s="30">
        <f t="shared" ref="D33:L33" si="18">SUM(D34:D37)</f>
        <v>1265192</v>
      </c>
      <c r="E33" s="30">
        <f t="shared" si="18"/>
        <v>128631.19999999998</v>
      </c>
      <c r="F33" s="30">
        <f t="shared" si="18"/>
        <v>143351.4</v>
      </c>
      <c r="G33" s="30">
        <f t="shared" si="18"/>
        <v>147550.39999999999</v>
      </c>
      <c r="H33" s="30">
        <f t="shared" si="18"/>
        <v>169131.8</v>
      </c>
      <c r="I33" s="44">
        <f t="shared" si="18"/>
        <v>169131.8</v>
      </c>
      <c r="J33" s="30">
        <f t="shared" si="18"/>
        <v>169131.8</v>
      </c>
      <c r="K33" s="30">
        <f t="shared" si="18"/>
        <v>169131.8</v>
      </c>
      <c r="L33" s="30">
        <f t="shared" si="18"/>
        <v>169131.8</v>
      </c>
      <c r="M33" s="45"/>
      <c r="N33" s="32"/>
    </row>
    <row r="34" spans="1:14" ht="15.65" x14ac:dyDescent="0.25">
      <c r="A34" s="33"/>
      <c r="B34" s="22" t="s">
        <v>22</v>
      </c>
      <c r="C34" s="34"/>
      <c r="D34" s="35">
        <f t="shared" ref="D34:L34" si="19">SUM(D39+D44+D49)</f>
        <v>0</v>
      </c>
      <c r="E34" s="35">
        <f t="shared" si="19"/>
        <v>0</v>
      </c>
      <c r="F34" s="35">
        <f t="shared" si="19"/>
        <v>0</v>
      </c>
      <c r="G34" s="35">
        <f t="shared" si="19"/>
        <v>0</v>
      </c>
      <c r="H34" s="35">
        <f t="shared" si="19"/>
        <v>0</v>
      </c>
      <c r="I34" s="36">
        <f t="shared" si="19"/>
        <v>0</v>
      </c>
      <c r="J34" s="36">
        <f t="shared" si="19"/>
        <v>0</v>
      </c>
      <c r="K34" s="36">
        <f t="shared" si="19"/>
        <v>0</v>
      </c>
      <c r="L34" s="35">
        <f t="shared" si="19"/>
        <v>0</v>
      </c>
      <c r="M34" s="37"/>
      <c r="N34" s="32"/>
    </row>
    <row r="35" spans="1:14" ht="15.65" x14ac:dyDescent="0.25">
      <c r="A35" s="33"/>
      <c r="B35" s="22" t="s">
        <v>23</v>
      </c>
      <c r="C35" s="34"/>
      <c r="D35" s="38">
        <f t="shared" ref="D35:L35" si="20">SUM(D40+D45+D50)</f>
        <v>842122.1</v>
      </c>
      <c r="E35" s="38">
        <f t="shared" si="20"/>
        <v>90131.099999999991</v>
      </c>
      <c r="F35" s="38">
        <f t="shared" si="20"/>
        <v>104971</v>
      </c>
      <c r="G35" s="38">
        <f t="shared" si="20"/>
        <v>109170</v>
      </c>
      <c r="H35" s="38">
        <f t="shared" si="20"/>
        <v>107570</v>
      </c>
      <c r="I35" s="38">
        <f t="shared" si="20"/>
        <v>107570</v>
      </c>
      <c r="J35" s="38">
        <f t="shared" si="20"/>
        <v>107570</v>
      </c>
      <c r="K35" s="38">
        <f t="shared" si="20"/>
        <v>107570</v>
      </c>
      <c r="L35" s="38">
        <f t="shared" si="20"/>
        <v>107570</v>
      </c>
      <c r="M35" s="37"/>
      <c r="N35" s="32"/>
    </row>
    <row r="36" spans="1:14" ht="15.65" x14ac:dyDescent="0.25">
      <c r="A36" s="33"/>
      <c r="B36" s="22" t="s">
        <v>24</v>
      </c>
      <c r="C36" s="34"/>
      <c r="D36" s="38">
        <f t="shared" ref="D36:L36" si="21">SUM(D41+D46+D51)</f>
        <v>423069.9</v>
      </c>
      <c r="E36" s="38">
        <f t="shared" si="21"/>
        <v>38500.1</v>
      </c>
      <c r="F36" s="38">
        <f t="shared" si="21"/>
        <v>38380.400000000001</v>
      </c>
      <c r="G36" s="38">
        <f t="shared" si="21"/>
        <v>38380.400000000001</v>
      </c>
      <c r="H36" s="38">
        <f t="shared" si="21"/>
        <v>61561.8</v>
      </c>
      <c r="I36" s="38">
        <f t="shared" si="21"/>
        <v>61561.8</v>
      </c>
      <c r="J36" s="38">
        <f t="shared" si="21"/>
        <v>61561.8</v>
      </c>
      <c r="K36" s="38">
        <f t="shared" si="21"/>
        <v>61561.8</v>
      </c>
      <c r="L36" s="38">
        <f t="shared" si="21"/>
        <v>61561.8</v>
      </c>
      <c r="M36" s="37"/>
      <c r="N36" s="32"/>
    </row>
    <row r="37" spans="1:14" ht="15.65" x14ac:dyDescent="0.25">
      <c r="A37" s="33"/>
      <c r="B37" s="22" t="s">
        <v>25</v>
      </c>
      <c r="C37" s="34"/>
      <c r="D37" s="35">
        <f t="shared" ref="D37:L37" si="22">SUM(D42+D47+D52)</f>
        <v>0</v>
      </c>
      <c r="E37" s="35">
        <f t="shared" si="22"/>
        <v>0</v>
      </c>
      <c r="F37" s="35">
        <f t="shared" si="22"/>
        <v>0</v>
      </c>
      <c r="G37" s="35">
        <f t="shared" si="22"/>
        <v>0</v>
      </c>
      <c r="H37" s="35">
        <f t="shared" si="22"/>
        <v>0</v>
      </c>
      <c r="I37" s="36">
        <f t="shared" si="22"/>
        <v>0</v>
      </c>
      <c r="J37" s="36">
        <f t="shared" si="22"/>
        <v>0</v>
      </c>
      <c r="K37" s="36">
        <f t="shared" si="22"/>
        <v>0</v>
      </c>
      <c r="L37" s="35">
        <f t="shared" si="22"/>
        <v>0</v>
      </c>
      <c r="M37" s="37"/>
      <c r="N37" s="32"/>
    </row>
    <row r="38" spans="1:14" ht="46.9" x14ac:dyDescent="0.25">
      <c r="A38" s="33" t="s">
        <v>34</v>
      </c>
      <c r="B38" s="40" t="s">
        <v>35</v>
      </c>
      <c r="C38" s="34"/>
      <c r="D38" s="35">
        <f t="shared" ref="D38:L38" si="23">SUM(D39:D42)</f>
        <v>0</v>
      </c>
      <c r="E38" s="35">
        <f t="shared" si="23"/>
        <v>0</v>
      </c>
      <c r="F38" s="35">
        <f t="shared" si="23"/>
        <v>0</v>
      </c>
      <c r="G38" s="35">
        <f t="shared" si="23"/>
        <v>0</v>
      </c>
      <c r="H38" s="35">
        <f t="shared" si="23"/>
        <v>0</v>
      </c>
      <c r="I38" s="35">
        <f t="shared" si="23"/>
        <v>0</v>
      </c>
      <c r="J38" s="35">
        <f t="shared" si="23"/>
        <v>0</v>
      </c>
      <c r="K38" s="35">
        <f t="shared" si="23"/>
        <v>0</v>
      </c>
      <c r="L38" s="35">
        <f t="shared" si="23"/>
        <v>0</v>
      </c>
      <c r="M38" s="37"/>
      <c r="N38" s="32"/>
    </row>
    <row r="39" spans="1:14" ht="15.65" x14ac:dyDescent="0.25">
      <c r="A39" s="33"/>
      <c r="B39" s="22" t="s">
        <v>22</v>
      </c>
      <c r="C39" s="34"/>
      <c r="D39" s="35">
        <f>SUM(E39:L39)</f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5">
        <v>0</v>
      </c>
      <c r="M39" s="37"/>
      <c r="N39" s="32"/>
    </row>
    <row r="40" spans="1:14" ht="15.65" x14ac:dyDescent="0.25">
      <c r="A40" s="33"/>
      <c r="B40" s="22" t="s">
        <v>23</v>
      </c>
      <c r="C40" s="34"/>
      <c r="D40" s="35">
        <f>SUM(E40:L40)</f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7"/>
      <c r="N40" s="32"/>
    </row>
    <row r="41" spans="1:14" ht="15.65" x14ac:dyDescent="0.25">
      <c r="A41" s="33"/>
      <c r="B41" s="22" t="s">
        <v>24</v>
      </c>
      <c r="C41" s="34"/>
      <c r="D41" s="35">
        <v>0</v>
      </c>
      <c r="E41" s="35">
        <f>E89</f>
        <v>0</v>
      </c>
      <c r="F41" s="35">
        <v>0</v>
      </c>
      <c r="G41" s="35">
        <f t="shared" ref="G41:L41" si="24">G89</f>
        <v>0</v>
      </c>
      <c r="H41" s="35">
        <f t="shared" si="24"/>
        <v>0</v>
      </c>
      <c r="I41" s="35">
        <f t="shared" si="24"/>
        <v>0</v>
      </c>
      <c r="J41" s="35">
        <f t="shared" si="24"/>
        <v>0</v>
      </c>
      <c r="K41" s="35">
        <f t="shared" si="24"/>
        <v>0</v>
      </c>
      <c r="L41" s="35">
        <f t="shared" si="24"/>
        <v>0</v>
      </c>
      <c r="M41" s="37"/>
      <c r="N41" s="32"/>
    </row>
    <row r="42" spans="1:14" ht="15.65" x14ac:dyDescent="0.25">
      <c r="A42" s="33"/>
      <c r="B42" s="22" t="s">
        <v>25</v>
      </c>
      <c r="C42" s="34"/>
      <c r="D42" s="35">
        <f>SUM(E42:L42)</f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5">
        <v>0</v>
      </c>
      <c r="M42" s="37"/>
      <c r="N42" s="32"/>
    </row>
    <row r="43" spans="1:14" ht="62.5" x14ac:dyDescent="0.25">
      <c r="A43" s="33" t="s">
        <v>36</v>
      </c>
      <c r="B43" s="40" t="s">
        <v>37</v>
      </c>
      <c r="C43" s="34"/>
      <c r="D43" s="35">
        <f t="shared" ref="D43:L43" si="25">SUM(D44+D45+D46+D47)</f>
        <v>0</v>
      </c>
      <c r="E43" s="35">
        <f t="shared" si="25"/>
        <v>0</v>
      </c>
      <c r="F43" s="35">
        <f t="shared" si="25"/>
        <v>0</v>
      </c>
      <c r="G43" s="35">
        <f t="shared" si="25"/>
        <v>0</v>
      </c>
      <c r="H43" s="35">
        <f t="shared" si="25"/>
        <v>0</v>
      </c>
      <c r="I43" s="36">
        <f t="shared" si="25"/>
        <v>0</v>
      </c>
      <c r="J43" s="36">
        <f t="shared" si="25"/>
        <v>0</v>
      </c>
      <c r="K43" s="36">
        <f t="shared" si="25"/>
        <v>0</v>
      </c>
      <c r="L43" s="35">
        <f t="shared" si="25"/>
        <v>0</v>
      </c>
      <c r="M43" s="37"/>
      <c r="N43" s="32"/>
    </row>
    <row r="44" spans="1:14" ht="15.65" x14ac:dyDescent="0.25">
      <c r="A44" s="33"/>
      <c r="B44" s="22" t="s">
        <v>22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6">
        <v>0</v>
      </c>
      <c r="J44" s="36">
        <v>0</v>
      </c>
      <c r="K44" s="36">
        <v>0</v>
      </c>
      <c r="L44" s="35">
        <v>0</v>
      </c>
      <c r="M44" s="37"/>
      <c r="N44" s="32"/>
    </row>
    <row r="45" spans="1:14" ht="15.65" x14ac:dyDescent="0.25">
      <c r="A45" s="33"/>
      <c r="B45" s="22" t="s">
        <v>23</v>
      </c>
      <c r="C45" s="34"/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36">
        <v>0</v>
      </c>
      <c r="K45" s="36">
        <v>0</v>
      </c>
      <c r="L45" s="35">
        <v>0</v>
      </c>
      <c r="M45" s="37"/>
      <c r="N45" s="32"/>
    </row>
    <row r="46" spans="1:14" ht="15.65" x14ac:dyDescent="0.25">
      <c r="A46" s="33"/>
      <c r="B46" s="22" t="s">
        <v>24</v>
      </c>
      <c r="C46" s="34"/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6">
        <v>0</v>
      </c>
      <c r="J46" s="36">
        <v>0</v>
      </c>
      <c r="K46" s="36">
        <v>0</v>
      </c>
      <c r="L46" s="35">
        <v>0</v>
      </c>
      <c r="M46" s="37"/>
      <c r="N46" s="32"/>
    </row>
    <row r="47" spans="1:14" ht="15.65" x14ac:dyDescent="0.25">
      <c r="A47" s="33"/>
      <c r="B47" s="22" t="s">
        <v>25</v>
      </c>
      <c r="C47" s="34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6">
        <v>0</v>
      </c>
      <c r="J47" s="36">
        <v>0</v>
      </c>
      <c r="K47" s="36">
        <v>0</v>
      </c>
      <c r="L47" s="35">
        <v>0</v>
      </c>
      <c r="M47" s="37"/>
      <c r="N47" s="32"/>
    </row>
    <row r="48" spans="1:14" ht="31.25" x14ac:dyDescent="0.25">
      <c r="A48" s="33" t="s">
        <v>38</v>
      </c>
      <c r="B48" s="40" t="s">
        <v>39</v>
      </c>
      <c r="C48" s="34"/>
      <c r="D48" s="38">
        <f t="shared" ref="D48:L48" si="26">SUM(D49:D52)</f>
        <v>1265192</v>
      </c>
      <c r="E48" s="38">
        <f t="shared" si="26"/>
        <v>128631.19999999998</v>
      </c>
      <c r="F48" s="38">
        <f t="shared" si="26"/>
        <v>143351.4</v>
      </c>
      <c r="G48" s="38">
        <f t="shared" si="26"/>
        <v>147550.39999999999</v>
      </c>
      <c r="H48" s="38">
        <f t="shared" si="26"/>
        <v>169131.8</v>
      </c>
      <c r="I48" s="38">
        <f t="shared" si="26"/>
        <v>169131.8</v>
      </c>
      <c r="J48" s="38">
        <f t="shared" si="26"/>
        <v>169131.8</v>
      </c>
      <c r="K48" s="38">
        <f t="shared" si="26"/>
        <v>169131.8</v>
      </c>
      <c r="L48" s="38">
        <f t="shared" si="26"/>
        <v>169131.8</v>
      </c>
      <c r="M48" s="37"/>
      <c r="N48" s="32"/>
    </row>
    <row r="49" spans="1:14" ht="15.65" x14ac:dyDescent="0.25">
      <c r="A49" s="33"/>
      <c r="B49" s="22" t="s">
        <v>22</v>
      </c>
      <c r="C49" s="34"/>
      <c r="D49" s="35">
        <f t="shared" ref="D49:L49" si="27">SUM(D56+D61+D67+D72)</f>
        <v>0</v>
      </c>
      <c r="E49" s="35">
        <f t="shared" si="27"/>
        <v>0</v>
      </c>
      <c r="F49" s="35">
        <f t="shared" si="27"/>
        <v>0</v>
      </c>
      <c r="G49" s="35">
        <f t="shared" si="27"/>
        <v>0</v>
      </c>
      <c r="H49" s="35">
        <f t="shared" si="27"/>
        <v>0</v>
      </c>
      <c r="I49" s="36">
        <f t="shared" si="27"/>
        <v>0</v>
      </c>
      <c r="J49" s="36">
        <f t="shared" si="27"/>
        <v>0</v>
      </c>
      <c r="K49" s="36">
        <f t="shared" si="27"/>
        <v>0</v>
      </c>
      <c r="L49" s="35">
        <f t="shared" si="27"/>
        <v>0</v>
      </c>
      <c r="M49" s="37"/>
      <c r="N49" s="32"/>
    </row>
    <row r="50" spans="1:14" ht="15.65" x14ac:dyDescent="0.25">
      <c r="A50" s="33"/>
      <c r="B50" s="22" t="s">
        <v>23</v>
      </c>
      <c r="C50" s="34"/>
      <c r="D50" s="35">
        <f t="shared" ref="D50:L50" si="28">SUM(D57+D62+D68+D73)</f>
        <v>842122.1</v>
      </c>
      <c r="E50" s="35">
        <f t="shared" si="28"/>
        <v>90131.099999999991</v>
      </c>
      <c r="F50" s="35">
        <f t="shared" si="28"/>
        <v>104971</v>
      </c>
      <c r="G50" s="35">
        <f t="shared" si="28"/>
        <v>109170</v>
      </c>
      <c r="H50" s="35">
        <f t="shared" si="28"/>
        <v>107570</v>
      </c>
      <c r="I50" s="35">
        <f t="shared" si="28"/>
        <v>107570</v>
      </c>
      <c r="J50" s="35">
        <f t="shared" si="28"/>
        <v>107570</v>
      </c>
      <c r="K50" s="35">
        <f t="shared" si="28"/>
        <v>107570</v>
      </c>
      <c r="L50" s="35">
        <f t="shared" si="28"/>
        <v>107570</v>
      </c>
      <c r="M50" s="37"/>
      <c r="N50" s="32"/>
    </row>
    <row r="51" spans="1:14" ht="15.65" x14ac:dyDescent="0.25">
      <c r="A51" s="33"/>
      <c r="B51" s="22" t="s">
        <v>24</v>
      </c>
      <c r="C51" s="34"/>
      <c r="D51" s="35">
        <f t="shared" ref="D51:L51" si="29">SUM(D58+D63+D69+D74)</f>
        <v>423069.9</v>
      </c>
      <c r="E51" s="35">
        <f t="shared" si="29"/>
        <v>38500.1</v>
      </c>
      <c r="F51" s="35">
        <f t="shared" si="29"/>
        <v>38380.400000000001</v>
      </c>
      <c r="G51" s="35">
        <f t="shared" si="29"/>
        <v>38380.400000000001</v>
      </c>
      <c r="H51" s="35">
        <f t="shared" si="29"/>
        <v>61561.8</v>
      </c>
      <c r="I51" s="35">
        <f t="shared" si="29"/>
        <v>61561.8</v>
      </c>
      <c r="J51" s="35">
        <f t="shared" si="29"/>
        <v>61561.8</v>
      </c>
      <c r="K51" s="35">
        <f t="shared" si="29"/>
        <v>61561.8</v>
      </c>
      <c r="L51" s="35">
        <f t="shared" si="29"/>
        <v>61561.8</v>
      </c>
      <c r="M51" s="37"/>
      <c r="N51" s="32"/>
    </row>
    <row r="52" spans="1:14" ht="15.65" x14ac:dyDescent="0.25">
      <c r="A52" s="33"/>
      <c r="B52" s="22" t="s">
        <v>25</v>
      </c>
      <c r="C52" s="34"/>
      <c r="D52" s="35">
        <f t="shared" ref="D52:L52" si="30">SUM(D59+D64+D70+D75)</f>
        <v>0</v>
      </c>
      <c r="E52" s="35">
        <f t="shared" si="30"/>
        <v>0</v>
      </c>
      <c r="F52" s="35">
        <f t="shared" si="30"/>
        <v>0</v>
      </c>
      <c r="G52" s="35">
        <f t="shared" si="30"/>
        <v>0</v>
      </c>
      <c r="H52" s="35">
        <f t="shared" si="30"/>
        <v>0</v>
      </c>
      <c r="I52" s="36">
        <f t="shared" si="30"/>
        <v>0</v>
      </c>
      <c r="J52" s="36">
        <f t="shared" si="30"/>
        <v>0</v>
      </c>
      <c r="K52" s="36">
        <f t="shared" si="30"/>
        <v>0</v>
      </c>
      <c r="L52" s="35">
        <f t="shared" si="30"/>
        <v>0</v>
      </c>
      <c r="M52" s="37"/>
      <c r="N52" s="32"/>
    </row>
    <row r="53" spans="1:14" ht="15.8" customHeight="1" x14ac:dyDescent="0.25">
      <c r="A53" s="33"/>
      <c r="B53" s="46"/>
      <c r="C53" s="3" t="s">
        <v>40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2"/>
    </row>
    <row r="54" spans="1:14" ht="15.8" customHeight="1" x14ac:dyDescent="0.25">
      <c r="A54" s="3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2"/>
    </row>
    <row r="55" spans="1:14" ht="151.5" customHeight="1" x14ac:dyDescent="0.25">
      <c r="A55" s="33" t="s">
        <v>42</v>
      </c>
      <c r="B55" s="47" t="s">
        <v>43</v>
      </c>
      <c r="C55" s="48" t="s">
        <v>44</v>
      </c>
      <c r="D55" s="38">
        <f t="shared" ref="D55:L55" si="31">SUM(D56+D57+D58+D59)</f>
        <v>841951.7</v>
      </c>
      <c r="E55" s="38">
        <f t="shared" si="31"/>
        <v>89960.7</v>
      </c>
      <c r="F55" s="38">
        <f t="shared" si="31"/>
        <v>104971</v>
      </c>
      <c r="G55" s="38">
        <f t="shared" si="31"/>
        <v>109170</v>
      </c>
      <c r="H55" s="38">
        <f t="shared" si="31"/>
        <v>107570</v>
      </c>
      <c r="I55" s="39">
        <f t="shared" si="31"/>
        <v>107570</v>
      </c>
      <c r="J55" s="39">
        <f t="shared" si="31"/>
        <v>107570</v>
      </c>
      <c r="K55" s="39">
        <f t="shared" si="31"/>
        <v>107570</v>
      </c>
      <c r="L55" s="38">
        <f t="shared" si="31"/>
        <v>107570</v>
      </c>
      <c r="M55" s="37" t="s">
        <v>45</v>
      </c>
      <c r="N55" s="32"/>
    </row>
    <row r="56" spans="1:14" ht="15.65" x14ac:dyDescent="0.25">
      <c r="A56" s="33"/>
      <c r="B56" s="23" t="s">
        <v>22</v>
      </c>
      <c r="C56" s="34"/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9">
        <v>0</v>
      </c>
      <c r="J56" s="39">
        <v>0</v>
      </c>
      <c r="K56" s="39">
        <v>0</v>
      </c>
      <c r="L56" s="38">
        <v>0</v>
      </c>
      <c r="M56" s="37"/>
      <c r="N56" s="32"/>
    </row>
    <row r="57" spans="1:14" ht="15.65" x14ac:dyDescent="0.25">
      <c r="A57" s="33"/>
      <c r="B57" s="23" t="s">
        <v>23</v>
      </c>
      <c r="C57" s="34"/>
      <c r="D57" s="38">
        <f>SUM(E57:L57)</f>
        <v>841951.7</v>
      </c>
      <c r="E57" s="39">
        <v>89960.7</v>
      </c>
      <c r="F57" s="38">
        <v>104971</v>
      </c>
      <c r="G57" s="38">
        <v>109170</v>
      </c>
      <c r="H57" s="38">
        <v>107570</v>
      </c>
      <c r="I57" s="38">
        <v>107570</v>
      </c>
      <c r="J57" s="38">
        <v>107570</v>
      </c>
      <c r="K57" s="38">
        <v>107570</v>
      </c>
      <c r="L57" s="38">
        <v>107570</v>
      </c>
      <c r="M57" s="37"/>
      <c r="N57" s="32"/>
    </row>
    <row r="58" spans="1:14" ht="15.65" x14ac:dyDescent="0.25">
      <c r="A58" s="33"/>
      <c r="B58" s="23" t="s">
        <v>24</v>
      </c>
      <c r="C58" s="34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9">
        <v>0</v>
      </c>
      <c r="J58" s="39">
        <v>0</v>
      </c>
      <c r="K58" s="39">
        <v>0</v>
      </c>
      <c r="L58" s="38">
        <v>0</v>
      </c>
      <c r="M58" s="37"/>
      <c r="N58" s="32"/>
    </row>
    <row r="59" spans="1:14" ht="15.65" x14ac:dyDescent="0.25">
      <c r="A59" s="33"/>
      <c r="B59" s="23" t="s">
        <v>46</v>
      </c>
      <c r="C59" s="34"/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9">
        <v>0</v>
      </c>
      <c r="J59" s="39">
        <v>0</v>
      </c>
      <c r="K59" s="39">
        <v>0</v>
      </c>
      <c r="L59" s="38">
        <v>0</v>
      </c>
      <c r="M59" s="37"/>
      <c r="N59" s="32"/>
    </row>
    <row r="60" spans="1:14" ht="179.5" customHeight="1" x14ac:dyDescent="0.25">
      <c r="A60" s="33" t="s">
        <v>47</v>
      </c>
      <c r="B60" s="49" t="s">
        <v>48</v>
      </c>
      <c r="C60" s="48" t="s">
        <v>44</v>
      </c>
      <c r="D60" s="38">
        <f>SUM(D61:D64)</f>
        <v>287231.60000000003</v>
      </c>
      <c r="E60" s="38">
        <f t="shared" ref="E60:L60" si="32">SUM(E61+E62+E63+E64)</f>
        <v>34450.800000000003</v>
      </c>
      <c r="F60" s="38">
        <f t="shared" si="32"/>
        <v>34280.400000000001</v>
      </c>
      <c r="G60" s="38">
        <f t="shared" si="32"/>
        <v>34280.400000000001</v>
      </c>
      <c r="H60" s="38">
        <f t="shared" si="32"/>
        <v>36844</v>
      </c>
      <c r="I60" s="39">
        <f t="shared" si="32"/>
        <v>36844</v>
      </c>
      <c r="J60" s="39">
        <f t="shared" si="32"/>
        <v>36844</v>
      </c>
      <c r="K60" s="39">
        <f t="shared" si="32"/>
        <v>36844</v>
      </c>
      <c r="L60" s="38">
        <f t="shared" si="32"/>
        <v>36844</v>
      </c>
      <c r="M60" s="37" t="s">
        <v>49</v>
      </c>
      <c r="N60" s="32"/>
    </row>
    <row r="61" spans="1:14" ht="18" customHeight="1" x14ac:dyDescent="0.25">
      <c r="A61" s="33"/>
      <c r="B61" s="23" t="s">
        <v>22</v>
      </c>
      <c r="C61" s="34"/>
      <c r="D61" s="38">
        <f>SUM(E61:L61)</f>
        <v>0</v>
      </c>
      <c r="E61" s="38">
        <v>0</v>
      </c>
      <c r="F61" s="38">
        <v>0</v>
      </c>
      <c r="G61" s="38">
        <v>0</v>
      </c>
      <c r="H61" s="38">
        <v>0</v>
      </c>
      <c r="I61" s="39">
        <v>0</v>
      </c>
      <c r="J61" s="39">
        <v>0</v>
      </c>
      <c r="K61" s="39">
        <v>0</v>
      </c>
      <c r="L61" s="38">
        <v>0</v>
      </c>
      <c r="M61" s="37"/>
      <c r="N61" s="32"/>
    </row>
    <row r="62" spans="1:14" ht="18" customHeight="1" x14ac:dyDescent="0.25">
      <c r="A62" s="33"/>
      <c r="B62" s="23" t="s">
        <v>23</v>
      </c>
      <c r="C62" s="34"/>
      <c r="D62" s="38">
        <f>SUM(E62:L62)</f>
        <v>170.4</v>
      </c>
      <c r="E62" s="38">
        <v>170.4</v>
      </c>
      <c r="F62" s="38">
        <v>0</v>
      </c>
      <c r="G62" s="38">
        <v>0</v>
      </c>
      <c r="H62" s="38">
        <v>0</v>
      </c>
      <c r="I62" s="39">
        <v>0</v>
      </c>
      <c r="J62" s="39">
        <v>0</v>
      </c>
      <c r="K62" s="39">
        <v>0</v>
      </c>
      <c r="L62" s="38">
        <v>0</v>
      </c>
      <c r="M62" s="37"/>
      <c r="N62" s="32"/>
    </row>
    <row r="63" spans="1:14" ht="18" customHeight="1" x14ac:dyDescent="0.25">
      <c r="A63" s="33"/>
      <c r="B63" s="23" t="s">
        <v>24</v>
      </c>
      <c r="C63" s="34"/>
      <c r="D63" s="38">
        <f>SUM(E63:L63)</f>
        <v>287061.2</v>
      </c>
      <c r="E63" s="39">
        <v>34280.400000000001</v>
      </c>
      <c r="F63" s="38">
        <v>34280.400000000001</v>
      </c>
      <c r="G63" s="38">
        <v>34280.400000000001</v>
      </c>
      <c r="H63" s="38">
        <v>36844</v>
      </c>
      <c r="I63" s="38">
        <v>36844</v>
      </c>
      <c r="J63" s="38">
        <v>36844</v>
      </c>
      <c r="K63" s="38">
        <v>36844</v>
      </c>
      <c r="L63" s="38">
        <v>36844</v>
      </c>
      <c r="M63" s="37"/>
      <c r="N63" s="32"/>
    </row>
    <row r="64" spans="1:14" ht="18" customHeight="1" x14ac:dyDescent="0.25">
      <c r="A64" s="33"/>
      <c r="B64" s="23" t="s">
        <v>46</v>
      </c>
      <c r="C64" s="34"/>
      <c r="D64" s="38">
        <f>SUM(E64:L64)</f>
        <v>0</v>
      </c>
      <c r="E64" s="38">
        <v>0</v>
      </c>
      <c r="F64" s="38">
        <v>0</v>
      </c>
      <c r="G64" s="38">
        <v>0</v>
      </c>
      <c r="H64" s="38">
        <v>0</v>
      </c>
      <c r="I64" s="39">
        <v>0</v>
      </c>
      <c r="J64" s="39">
        <v>0</v>
      </c>
      <c r="K64" s="39">
        <v>0</v>
      </c>
      <c r="L64" s="38">
        <v>0</v>
      </c>
      <c r="M64" s="37"/>
      <c r="N64" s="32"/>
    </row>
    <row r="65" spans="1:17" ht="18" customHeight="1" x14ac:dyDescent="0.25">
      <c r="A65" s="2" t="s">
        <v>50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2"/>
    </row>
    <row r="66" spans="1:17" ht="187.5" customHeight="1" x14ac:dyDescent="0.25">
      <c r="A66" s="33" t="s">
        <v>51</v>
      </c>
      <c r="B66" s="50" t="s">
        <v>52</v>
      </c>
      <c r="C66" s="48" t="s">
        <v>44</v>
      </c>
      <c r="D66" s="38">
        <f t="shared" ref="D66:L66" si="33">SUM(D67:D70)</f>
        <v>95736.700000000012</v>
      </c>
      <c r="E66" s="38">
        <f t="shared" si="33"/>
        <v>179.7</v>
      </c>
      <c r="F66" s="38">
        <f t="shared" si="33"/>
        <v>0</v>
      </c>
      <c r="G66" s="38">
        <f t="shared" si="33"/>
        <v>0</v>
      </c>
      <c r="H66" s="38">
        <f t="shared" si="33"/>
        <v>19111.400000000001</v>
      </c>
      <c r="I66" s="39">
        <f t="shared" si="33"/>
        <v>19111.400000000001</v>
      </c>
      <c r="J66" s="39">
        <f t="shared" si="33"/>
        <v>19111.400000000001</v>
      </c>
      <c r="K66" s="39">
        <f t="shared" si="33"/>
        <v>19111.400000000001</v>
      </c>
      <c r="L66" s="38">
        <f t="shared" si="33"/>
        <v>19111.400000000001</v>
      </c>
      <c r="M66" s="37" t="s">
        <v>53</v>
      </c>
      <c r="N66" s="32"/>
      <c r="P66" s="51"/>
      <c r="Q66" s="51"/>
    </row>
    <row r="67" spans="1:17" ht="18" customHeight="1" x14ac:dyDescent="0.25">
      <c r="A67" s="33"/>
      <c r="B67" s="23" t="s">
        <v>22</v>
      </c>
      <c r="C67" s="34"/>
      <c r="D67" s="38">
        <f>SUM(E67:L67)</f>
        <v>0</v>
      </c>
      <c r="E67" s="38">
        <v>0</v>
      </c>
      <c r="F67" s="38">
        <v>0</v>
      </c>
      <c r="G67" s="38">
        <v>0</v>
      </c>
      <c r="H67" s="38">
        <v>0</v>
      </c>
      <c r="I67" s="39">
        <v>0</v>
      </c>
      <c r="J67" s="39">
        <v>0</v>
      </c>
      <c r="K67" s="39">
        <v>0</v>
      </c>
      <c r="L67" s="38">
        <v>0</v>
      </c>
      <c r="M67" s="37"/>
      <c r="N67" s="32"/>
    </row>
    <row r="68" spans="1:17" ht="18" customHeight="1" x14ac:dyDescent="0.25">
      <c r="A68" s="33"/>
      <c r="B68" s="23" t="s">
        <v>23</v>
      </c>
      <c r="C68" s="34"/>
      <c r="D68" s="38">
        <f>SUM(E68:L68)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39">
        <v>0</v>
      </c>
      <c r="K68" s="39">
        <v>0</v>
      </c>
      <c r="L68" s="38">
        <v>0</v>
      </c>
      <c r="M68" s="37"/>
      <c r="N68" s="32"/>
    </row>
    <row r="69" spans="1:17" ht="18" customHeight="1" x14ac:dyDescent="0.25">
      <c r="A69" s="33"/>
      <c r="B69" s="23" t="s">
        <v>24</v>
      </c>
      <c r="C69" s="34"/>
      <c r="D69" s="39">
        <f>SUM(E69:L69)</f>
        <v>95736.700000000012</v>
      </c>
      <c r="E69" s="39">
        <v>179.7</v>
      </c>
      <c r="F69" s="39">
        <v>0</v>
      </c>
      <c r="G69" s="39">
        <v>0</v>
      </c>
      <c r="H69" s="39">
        <v>19111.400000000001</v>
      </c>
      <c r="I69" s="39">
        <v>19111.400000000001</v>
      </c>
      <c r="J69" s="39">
        <v>19111.400000000001</v>
      </c>
      <c r="K69" s="39">
        <v>19111.400000000001</v>
      </c>
      <c r="L69" s="39">
        <v>19111.400000000001</v>
      </c>
      <c r="M69" s="37"/>
      <c r="N69" s="32"/>
    </row>
    <row r="70" spans="1:17" ht="18" customHeight="1" x14ac:dyDescent="0.25">
      <c r="A70" s="33"/>
      <c r="B70" s="23" t="s">
        <v>46</v>
      </c>
      <c r="C70" s="34"/>
      <c r="D70" s="38">
        <f>SUM(E70:L70)</f>
        <v>0</v>
      </c>
      <c r="E70" s="38">
        <v>0</v>
      </c>
      <c r="F70" s="38">
        <v>0</v>
      </c>
      <c r="G70" s="38">
        <v>0</v>
      </c>
      <c r="H70" s="38">
        <v>0</v>
      </c>
      <c r="I70" s="39">
        <v>0</v>
      </c>
      <c r="J70" s="39">
        <v>0</v>
      </c>
      <c r="K70" s="39">
        <v>0</v>
      </c>
      <c r="L70" s="38">
        <v>0</v>
      </c>
      <c r="M70" s="37"/>
      <c r="N70" s="32"/>
    </row>
    <row r="71" spans="1:17" ht="120.25" customHeight="1" x14ac:dyDescent="0.25">
      <c r="A71" s="33" t="s">
        <v>54</v>
      </c>
      <c r="B71" s="23" t="s">
        <v>55</v>
      </c>
      <c r="C71" s="48" t="s">
        <v>44</v>
      </c>
      <c r="D71" s="38">
        <f t="shared" ref="D71:L71" si="34">SUM(D72:D75)</f>
        <v>40272.000000000007</v>
      </c>
      <c r="E71" s="38">
        <f t="shared" si="34"/>
        <v>4040</v>
      </c>
      <c r="F71" s="38">
        <f t="shared" si="34"/>
        <v>4100</v>
      </c>
      <c r="G71" s="38">
        <f t="shared" si="34"/>
        <v>4100</v>
      </c>
      <c r="H71" s="38">
        <f t="shared" si="34"/>
        <v>5606.4</v>
      </c>
      <c r="I71" s="39">
        <f t="shared" si="34"/>
        <v>5606.4</v>
      </c>
      <c r="J71" s="39">
        <f t="shared" si="34"/>
        <v>5606.4</v>
      </c>
      <c r="K71" s="39">
        <f t="shared" si="34"/>
        <v>5606.4</v>
      </c>
      <c r="L71" s="38">
        <f t="shared" si="34"/>
        <v>5606.4</v>
      </c>
      <c r="M71" s="37" t="s">
        <v>53</v>
      </c>
      <c r="N71" s="32"/>
    </row>
    <row r="72" spans="1:17" ht="18" customHeight="1" x14ac:dyDescent="0.25">
      <c r="A72" s="33"/>
      <c r="B72" s="23" t="s">
        <v>22</v>
      </c>
      <c r="C72" s="34"/>
      <c r="D72" s="38">
        <f>SUM(E72:L72)</f>
        <v>0</v>
      </c>
      <c r="E72" s="38">
        <v>0</v>
      </c>
      <c r="F72" s="38">
        <v>0</v>
      </c>
      <c r="G72" s="38">
        <v>0</v>
      </c>
      <c r="H72" s="38">
        <v>0</v>
      </c>
      <c r="I72" s="39">
        <v>0</v>
      </c>
      <c r="J72" s="39">
        <v>0</v>
      </c>
      <c r="K72" s="39">
        <v>0</v>
      </c>
      <c r="L72" s="38">
        <v>0</v>
      </c>
      <c r="M72" s="37"/>
      <c r="N72" s="32"/>
    </row>
    <row r="73" spans="1:17" ht="18" customHeight="1" x14ac:dyDescent="0.25">
      <c r="A73" s="33"/>
      <c r="B73" s="23" t="s">
        <v>23</v>
      </c>
      <c r="C73" s="34"/>
      <c r="D73" s="38">
        <f>SUM(E73:L73)</f>
        <v>0</v>
      </c>
      <c r="E73" s="38">
        <v>0</v>
      </c>
      <c r="F73" s="38">
        <v>0</v>
      </c>
      <c r="G73" s="38">
        <v>0</v>
      </c>
      <c r="H73" s="38">
        <v>0</v>
      </c>
      <c r="I73" s="39">
        <v>0</v>
      </c>
      <c r="J73" s="39">
        <v>0</v>
      </c>
      <c r="K73" s="39">
        <v>0</v>
      </c>
      <c r="L73" s="38">
        <v>0</v>
      </c>
      <c r="M73" s="37"/>
      <c r="N73" s="32"/>
    </row>
    <row r="74" spans="1:17" ht="18" customHeight="1" x14ac:dyDescent="0.25">
      <c r="A74" s="33"/>
      <c r="B74" s="23" t="s">
        <v>24</v>
      </c>
      <c r="C74" s="34"/>
      <c r="D74" s="38">
        <f>SUM(E74:L74)</f>
        <v>40272.000000000007</v>
      </c>
      <c r="E74" s="39">
        <v>4040</v>
      </c>
      <c r="F74" s="38">
        <v>4100</v>
      </c>
      <c r="G74" s="38">
        <v>4100</v>
      </c>
      <c r="H74" s="38">
        <v>5606.4</v>
      </c>
      <c r="I74" s="38">
        <v>5606.4</v>
      </c>
      <c r="J74" s="38">
        <v>5606.4</v>
      </c>
      <c r="K74" s="38">
        <v>5606.4</v>
      </c>
      <c r="L74" s="38">
        <v>5606.4</v>
      </c>
      <c r="M74" s="37"/>
      <c r="N74" s="32"/>
    </row>
    <row r="75" spans="1:17" ht="15.65" x14ac:dyDescent="0.25">
      <c r="A75" s="33"/>
      <c r="B75" s="23" t="s">
        <v>46</v>
      </c>
      <c r="C75" s="34"/>
      <c r="D75" s="38">
        <f>SUM(E75:L75)</f>
        <v>0</v>
      </c>
      <c r="E75" s="38">
        <v>0</v>
      </c>
      <c r="F75" s="38">
        <v>0</v>
      </c>
      <c r="G75" s="38">
        <v>0</v>
      </c>
      <c r="H75" s="38">
        <v>0</v>
      </c>
      <c r="I75" s="39">
        <v>0</v>
      </c>
      <c r="J75" s="39">
        <v>0</v>
      </c>
      <c r="K75" s="39">
        <v>0</v>
      </c>
      <c r="L75" s="38">
        <v>0</v>
      </c>
      <c r="M75" s="37"/>
      <c r="N75" s="32"/>
    </row>
    <row r="76" spans="1:17" ht="78.150000000000006" x14ac:dyDescent="0.25">
      <c r="A76" s="52" t="s">
        <v>56</v>
      </c>
      <c r="B76" s="28" t="s">
        <v>57</v>
      </c>
      <c r="C76" s="53"/>
      <c r="D76" s="30">
        <f t="shared" ref="D76:L76" si="35">SUM(D77:D80)</f>
        <v>1187655.3336700001</v>
      </c>
      <c r="E76" s="30">
        <f t="shared" si="35"/>
        <v>141007.63367000001</v>
      </c>
      <c r="F76" s="30">
        <f t="shared" si="35"/>
        <v>148765.6</v>
      </c>
      <c r="G76" s="30">
        <f t="shared" si="35"/>
        <v>153190.1</v>
      </c>
      <c r="H76" s="30">
        <f t="shared" si="35"/>
        <v>148938.4</v>
      </c>
      <c r="I76" s="30">
        <f t="shared" si="35"/>
        <v>148938.4</v>
      </c>
      <c r="J76" s="30">
        <f t="shared" si="35"/>
        <v>148938.4</v>
      </c>
      <c r="K76" s="30">
        <f t="shared" si="35"/>
        <v>148938.4</v>
      </c>
      <c r="L76" s="30">
        <f t="shared" si="35"/>
        <v>148938.4</v>
      </c>
      <c r="M76" s="45"/>
      <c r="N76" s="32"/>
    </row>
    <row r="77" spans="1:17" ht="15.65" x14ac:dyDescent="0.25">
      <c r="A77" s="33"/>
      <c r="B77" s="22" t="s">
        <v>22</v>
      </c>
      <c r="C77" s="54"/>
      <c r="D77" s="35">
        <f>SUM(D82+D87+D92+D97)</f>
        <v>81721.600000000006</v>
      </c>
      <c r="E77" s="35">
        <f t="shared" ref="E77:L80" si="36">SUM(E82+E92+E97)</f>
        <v>10540.4</v>
      </c>
      <c r="F77" s="35">
        <f t="shared" si="36"/>
        <v>10196.6</v>
      </c>
      <c r="G77" s="35">
        <f t="shared" si="36"/>
        <v>10378.1</v>
      </c>
      <c r="H77" s="35">
        <f t="shared" si="36"/>
        <v>10121.299999999999</v>
      </c>
      <c r="I77" s="36">
        <f t="shared" si="36"/>
        <v>10121.299999999999</v>
      </c>
      <c r="J77" s="36">
        <f t="shared" si="36"/>
        <v>10121.299999999999</v>
      </c>
      <c r="K77" s="36">
        <f t="shared" si="36"/>
        <v>10121.299999999999</v>
      </c>
      <c r="L77" s="35">
        <f t="shared" si="36"/>
        <v>10121.299999999999</v>
      </c>
      <c r="M77" s="37"/>
      <c r="N77" s="32"/>
    </row>
    <row r="78" spans="1:17" ht="15.65" x14ac:dyDescent="0.25">
      <c r="A78" s="33"/>
      <c r="B78" s="22" t="s">
        <v>23</v>
      </c>
      <c r="C78" s="54"/>
      <c r="D78" s="38">
        <f>SUM(D83+D93+D98)</f>
        <v>837550.3</v>
      </c>
      <c r="E78" s="38">
        <f t="shared" si="36"/>
        <v>93587.3</v>
      </c>
      <c r="F78" s="38">
        <f t="shared" si="36"/>
        <v>106110</v>
      </c>
      <c r="G78" s="38">
        <f t="shared" si="36"/>
        <v>110353</v>
      </c>
      <c r="H78" s="38">
        <f t="shared" si="36"/>
        <v>105500</v>
      </c>
      <c r="I78" s="39">
        <f t="shared" si="36"/>
        <v>105500</v>
      </c>
      <c r="J78" s="39">
        <f t="shared" si="36"/>
        <v>105500</v>
      </c>
      <c r="K78" s="39">
        <f t="shared" si="36"/>
        <v>105500</v>
      </c>
      <c r="L78" s="38">
        <f t="shared" si="36"/>
        <v>105500</v>
      </c>
      <c r="M78" s="37"/>
      <c r="N78" s="32"/>
    </row>
    <row r="79" spans="1:17" ht="15.65" x14ac:dyDescent="0.25">
      <c r="A79" s="33"/>
      <c r="B79" s="22" t="s">
        <v>24</v>
      </c>
      <c r="C79" s="54"/>
      <c r="D79" s="38">
        <f>SUM(D84+D94+D99)</f>
        <v>268383.43367000006</v>
      </c>
      <c r="E79" s="38">
        <f t="shared" si="36"/>
        <v>36879.933669999999</v>
      </c>
      <c r="F79" s="38">
        <f t="shared" si="36"/>
        <v>32459</v>
      </c>
      <c r="G79" s="38">
        <f t="shared" si="36"/>
        <v>32459</v>
      </c>
      <c r="H79" s="38">
        <f t="shared" si="36"/>
        <v>33317.1</v>
      </c>
      <c r="I79" s="36">
        <f t="shared" si="36"/>
        <v>33317.1</v>
      </c>
      <c r="J79" s="39">
        <f t="shared" si="36"/>
        <v>33317.1</v>
      </c>
      <c r="K79" s="39">
        <f t="shared" si="36"/>
        <v>33317.1</v>
      </c>
      <c r="L79" s="38">
        <f t="shared" si="36"/>
        <v>33317.1</v>
      </c>
      <c r="M79" s="37"/>
      <c r="N79" s="32"/>
    </row>
    <row r="80" spans="1:17" ht="15.65" x14ac:dyDescent="0.25">
      <c r="A80" s="33"/>
      <c r="B80" s="22" t="s">
        <v>25</v>
      </c>
      <c r="C80" s="54"/>
      <c r="D80" s="35">
        <f>SUM(D85+D95+D100)</f>
        <v>0</v>
      </c>
      <c r="E80" s="35">
        <f t="shared" si="36"/>
        <v>0</v>
      </c>
      <c r="F80" s="35">
        <f t="shared" si="36"/>
        <v>0</v>
      </c>
      <c r="G80" s="35">
        <f t="shared" si="36"/>
        <v>0</v>
      </c>
      <c r="H80" s="35">
        <f t="shared" si="36"/>
        <v>0</v>
      </c>
      <c r="I80" s="35">
        <f t="shared" si="36"/>
        <v>0</v>
      </c>
      <c r="J80" s="35">
        <f t="shared" si="36"/>
        <v>0</v>
      </c>
      <c r="K80" s="35">
        <f t="shared" si="36"/>
        <v>0</v>
      </c>
      <c r="L80" s="35">
        <f t="shared" si="36"/>
        <v>0</v>
      </c>
      <c r="M80" s="37"/>
      <c r="N80" s="32"/>
    </row>
    <row r="81" spans="1:16" ht="46.9" x14ac:dyDescent="0.25">
      <c r="A81" s="33" t="s">
        <v>58</v>
      </c>
      <c r="B81" s="40" t="s">
        <v>35</v>
      </c>
      <c r="C81" s="54"/>
      <c r="D81" s="35">
        <f t="shared" ref="D81:L81" si="37">SUM(D82:D85)</f>
        <v>0</v>
      </c>
      <c r="E81" s="35">
        <f t="shared" si="37"/>
        <v>0</v>
      </c>
      <c r="F81" s="35">
        <f t="shared" si="37"/>
        <v>0</v>
      </c>
      <c r="G81" s="35">
        <f t="shared" si="37"/>
        <v>0</v>
      </c>
      <c r="H81" s="35">
        <f t="shared" si="37"/>
        <v>0</v>
      </c>
      <c r="I81" s="35">
        <f t="shared" si="37"/>
        <v>0</v>
      </c>
      <c r="J81" s="35">
        <f t="shared" si="37"/>
        <v>0</v>
      </c>
      <c r="K81" s="35">
        <f t="shared" si="37"/>
        <v>0</v>
      </c>
      <c r="L81" s="35">
        <f t="shared" si="37"/>
        <v>0</v>
      </c>
      <c r="M81" s="37"/>
      <c r="N81" s="32"/>
    </row>
    <row r="82" spans="1:16" ht="15.65" x14ac:dyDescent="0.25">
      <c r="A82" s="33"/>
      <c r="B82" s="22" t="s">
        <v>22</v>
      </c>
      <c r="C82" s="54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6">
        <v>0</v>
      </c>
      <c r="J82" s="36">
        <v>0</v>
      </c>
      <c r="K82" s="36">
        <v>0</v>
      </c>
      <c r="L82" s="35">
        <v>0</v>
      </c>
      <c r="M82" s="37"/>
      <c r="N82" s="32"/>
    </row>
    <row r="83" spans="1:16" ht="15.65" x14ac:dyDescent="0.25">
      <c r="A83" s="33"/>
      <c r="B83" s="22" t="s">
        <v>23</v>
      </c>
      <c r="C83" s="54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6">
        <v>0</v>
      </c>
      <c r="J83" s="36">
        <v>0</v>
      </c>
      <c r="K83" s="36">
        <v>0</v>
      </c>
      <c r="L83" s="35">
        <v>0</v>
      </c>
      <c r="M83" s="37"/>
      <c r="N83" s="32"/>
    </row>
    <row r="84" spans="1:16" ht="15.65" x14ac:dyDescent="0.25">
      <c r="A84" s="33"/>
      <c r="B84" s="22" t="s">
        <v>24</v>
      </c>
      <c r="C84" s="54"/>
      <c r="D84" s="35">
        <f t="shared" ref="D84:L84" si="38">D89</f>
        <v>0</v>
      </c>
      <c r="E84" s="35">
        <f t="shared" si="38"/>
        <v>0</v>
      </c>
      <c r="F84" s="35">
        <f t="shared" si="38"/>
        <v>0</v>
      </c>
      <c r="G84" s="35">
        <f t="shared" si="38"/>
        <v>0</v>
      </c>
      <c r="H84" s="35">
        <f t="shared" si="38"/>
        <v>0</v>
      </c>
      <c r="I84" s="35">
        <f t="shared" si="38"/>
        <v>0</v>
      </c>
      <c r="J84" s="35">
        <f t="shared" si="38"/>
        <v>0</v>
      </c>
      <c r="K84" s="35">
        <f t="shared" si="38"/>
        <v>0</v>
      </c>
      <c r="L84" s="35">
        <f t="shared" si="38"/>
        <v>0</v>
      </c>
      <c r="M84" s="37"/>
      <c r="N84" s="32"/>
    </row>
    <row r="85" spans="1:16" ht="15.65" x14ac:dyDescent="0.25">
      <c r="A85" s="33"/>
      <c r="B85" s="22" t="s">
        <v>25</v>
      </c>
      <c r="C85" s="54"/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6">
        <v>0</v>
      </c>
      <c r="J85" s="36">
        <v>0</v>
      </c>
      <c r="K85" s="36">
        <v>0</v>
      </c>
      <c r="L85" s="35">
        <v>0</v>
      </c>
      <c r="M85" s="37"/>
      <c r="N85" s="32"/>
    </row>
    <row r="86" spans="1:16" ht="15.65" x14ac:dyDescent="0.25">
      <c r="A86" s="55" t="s">
        <v>59</v>
      </c>
      <c r="B86" s="56" t="s">
        <v>60</v>
      </c>
      <c r="C86" s="34"/>
      <c r="D86" s="35">
        <f t="shared" ref="D86:L86" si="39">SUM(D87:D90)</f>
        <v>0</v>
      </c>
      <c r="E86" s="35">
        <f t="shared" si="39"/>
        <v>0</v>
      </c>
      <c r="F86" s="35">
        <f t="shared" si="39"/>
        <v>0</v>
      </c>
      <c r="G86" s="35">
        <f t="shared" si="39"/>
        <v>0</v>
      </c>
      <c r="H86" s="35">
        <f t="shared" si="39"/>
        <v>0</v>
      </c>
      <c r="I86" s="35">
        <f t="shared" si="39"/>
        <v>0</v>
      </c>
      <c r="J86" s="35">
        <f t="shared" si="39"/>
        <v>0</v>
      </c>
      <c r="K86" s="35">
        <f t="shared" si="39"/>
        <v>0</v>
      </c>
      <c r="L86" s="35">
        <f t="shared" si="39"/>
        <v>0</v>
      </c>
      <c r="M86" s="37" t="s">
        <v>61</v>
      </c>
      <c r="N86" s="32"/>
    </row>
    <row r="87" spans="1:16" ht="15.65" x14ac:dyDescent="0.25">
      <c r="A87" s="33"/>
      <c r="B87" s="22" t="s">
        <v>22</v>
      </c>
      <c r="C87" s="34"/>
      <c r="D87" s="35">
        <f>SUM(E87:L87)</f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5">
        <v>0</v>
      </c>
      <c r="M87" s="37"/>
      <c r="N87" s="32"/>
    </row>
    <row r="88" spans="1:16" ht="15.65" x14ac:dyDescent="0.25">
      <c r="A88" s="33"/>
      <c r="B88" s="22" t="s">
        <v>23</v>
      </c>
      <c r="C88" s="34"/>
      <c r="D88" s="35">
        <f>SUM(E88:L88)</f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5">
        <v>0</v>
      </c>
      <c r="M88" s="37"/>
      <c r="N88" s="32"/>
    </row>
    <row r="89" spans="1:16" ht="15.65" x14ac:dyDescent="0.25">
      <c r="A89" s="33"/>
      <c r="B89" s="22" t="s">
        <v>24</v>
      </c>
      <c r="C89" s="34"/>
      <c r="D89" s="35">
        <f>SUM(E89:L89)</f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5">
        <v>0</v>
      </c>
      <c r="M89" s="37"/>
      <c r="N89" s="32"/>
    </row>
    <row r="90" spans="1:16" ht="15.65" x14ac:dyDescent="0.25">
      <c r="A90" s="33"/>
      <c r="B90" s="22" t="s">
        <v>25</v>
      </c>
      <c r="C90" s="34"/>
      <c r="D90" s="35">
        <f>SUM(E90:L90)</f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5">
        <v>0</v>
      </c>
      <c r="M90" s="37"/>
      <c r="N90" s="32"/>
    </row>
    <row r="91" spans="1:16" ht="62.5" x14ac:dyDescent="0.25">
      <c r="A91" s="33" t="s">
        <v>62</v>
      </c>
      <c r="B91" s="40" t="s">
        <v>37</v>
      </c>
      <c r="C91" s="54"/>
      <c r="D91" s="35">
        <f t="shared" ref="D91:L91" si="40">SUM(D92+D93+D94+D95)</f>
        <v>0</v>
      </c>
      <c r="E91" s="35">
        <f t="shared" si="40"/>
        <v>0</v>
      </c>
      <c r="F91" s="35">
        <f t="shared" si="40"/>
        <v>0</v>
      </c>
      <c r="G91" s="35">
        <f t="shared" si="40"/>
        <v>0</v>
      </c>
      <c r="H91" s="35">
        <f t="shared" si="40"/>
        <v>0</v>
      </c>
      <c r="I91" s="36">
        <f t="shared" si="40"/>
        <v>0</v>
      </c>
      <c r="J91" s="36">
        <f t="shared" si="40"/>
        <v>0</v>
      </c>
      <c r="K91" s="36">
        <f t="shared" si="40"/>
        <v>0</v>
      </c>
      <c r="L91" s="35">
        <f t="shared" si="40"/>
        <v>0</v>
      </c>
      <c r="M91" s="37"/>
      <c r="N91" s="32"/>
    </row>
    <row r="92" spans="1:16" ht="15.65" x14ac:dyDescent="0.25">
      <c r="A92" s="33"/>
      <c r="B92" s="22" t="s">
        <v>22</v>
      </c>
      <c r="C92" s="54"/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6">
        <v>0</v>
      </c>
      <c r="J92" s="36">
        <v>0</v>
      </c>
      <c r="K92" s="36">
        <v>0</v>
      </c>
      <c r="L92" s="35">
        <v>0</v>
      </c>
      <c r="M92" s="37"/>
      <c r="N92" s="32"/>
    </row>
    <row r="93" spans="1:16" ht="15.65" x14ac:dyDescent="0.25">
      <c r="A93" s="33"/>
      <c r="B93" s="22" t="s">
        <v>23</v>
      </c>
      <c r="C93" s="54"/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6">
        <v>0</v>
      </c>
      <c r="J93" s="36">
        <v>0</v>
      </c>
      <c r="K93" s="36">
        <v>0</v>
      </c>
      <c r="L93" s="35">
        <v>0</v>
      </c>
      <c r="M93" s="37"/>
      <c r="N93" s="32"/>
    </row>
    <row r="94" spans="1:16" ht="30.75" customHeight="1" x14ac:dyDescent="0.25">
      <c r="A94" s="33"/>
      <c r="B94" s="22" t="s">
        <v>24</v>
      </c>
      <c r="C94" s="54"/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6">
        <v>0</v>
      </c>
      <c r="J94" s="36">
        <v>0</v>
      </c>
      <c r="K94" s="36">
        <v>0</v>
      </c>
      <c r="L94" s="35">
        <v>0</v>
      </c>
      <c r="M94" s="37"/>
      <c r="N94" s="32"/>
      <c r="P94" s="57"/>
    </row>
    <row r="95" spans="1:16" ht="15.65" x14ac:dyDescent="0.25">
      <c r="A95" s="33"/>
      <c r="B95" s="22" t="s">
        <v>25</v>
      </c>
      <c r="C95" s="54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6">
        <v>0</v>
      </c>
      <c r="J95" s="36">
        <v>0</v>
      </c>
      <c r="K95" s="36">
        <v>0</v>
      </c>
      <c r="L95" s="35">
        <v>0</v>
      </c>
      <c r="M95" s="37"/>
      <c r="N95" s="32"/>
    </row>
    <row r="96" spans="1:16" ht="31.25" x14ac:dyDescent="0.25">
      <c r="A96" s="33" t="s">
        <v>63</v>
      </c>
      <c r="B96" s="40" t="s">
        <v>64</v>
      </c>
      <c r="C96" s="54"/>
      <c r="D96" s="38">
        <f>SUM(D97+D98+D99+D100)</f>
        <v>1187655.3336700001</v>
      </c>
      <c r="E96" s="38">
        <f t="shared" ref="E96:L96" si="41">SUM(E97:E100)</f>
        <v>141007.63367000001</v>
      </c>
      <c r="F96" s="38">
        <f t="shared" si="41"/>
        <v>148765.6</v>
      </c>
      <c r="G96" s="38">
        <f t="shared" si="41"/>
        <v>153190.1</v>
      </c>
      <c r="H96" s="38">
        <f t="shared" si="41"/>
        <v>148938.4</v>
      </c>
      <c r="I96" s="36">
        <f t="shared" si="41"/>
        <v>148938.4</v>
      </c>
      <c r="J96" s="39">
        <f t="shared" si="41"/>
        <v>148938.4</v>
      </c>
      <c r="K96" s="39">
        <f t="shared" si="41"/>
        <v>148938.4</v>
      </c>
      <c r="L96" s="38">
        <f t="shared" si="41"/>
        <v>148938.4</v>
      </c>
      <c r="M96" s="37"/>
      <c r="N96" s="32"/>
    </row>
    <row r="97" spans="1:14" ht="15.65" x14ac:dyDescent="0.25">
      <c r="A97" s="33"/>
      <c r="B97" s="22" t="s">
        <v>22</v>
      </c>
      <c r="C97" s="54"/>
      <c r="D97" s="58">
        <f>D104+D109+D120+D205+D141+D152+D163+D168+D146+D114</f>
        <v>81721.600000000006</v>
      </c>
      <c r="E97" s="58">
        <f>E104+E109+E120+E205+E141+E152+E163+E168+E146+E114</f>
        <v>10540.4</v>
      </c>
      <c r="F97" s="58">
        <f t="shared" ref="F97:L98" si="42">F104+F109+F120+F205+F141+F152+F163+F168+F146</f>
        <v>10196.6</v>
      </c>
      <c r="G97" s="58">
        <f t="shared" si="42"/>
        <v>10378.1</v>
      </c>
      <c r="H97" s="58">
        <f t="shared" si="42"/>
        <v>10121.299999999999</v>
      </c>
      <c r="I97" s="58">
        <f t="shared" si="42"/>
        <v>10121.299999999999</v>
      </c>
      <c r="J97" s="58">
        <f t="shared" si="42"/>
        <v>10121.299999999999</v>
      </c>
      <c r="K97" s="58">
        <f t="shared" si="42"/>
        <v>10121.299999999999</v>
      </c>
      <c r="L97" s="58">
        <f t="shared" si="42"/>
        <v>10121.299999999999</v>
      </c>
      <c r="M97" s="59"/>
      <c r="N97" s="32"/>
    </row>
    <row r="98" spans="1:14" ht="15.65" x14ac:dyDescent="0.25">
      <c r="A98" s="33"/>
      <c r="B98" s="22" t="s">
        <v>23</v>
      </c>
      <c r="C98" s="54"/>
      <c r="D98" s="58">
        <f>D105+D110+D121+D206+D142+D153+D164+D169+D147+D126</f>
        <v>837550.3</v>
      </c>
      <c r="E98" s="58">
        <f>E105+E110+E121+E206+E142+E153+E164+E169+E147+E126</f>
        <v>93587.3</v>
      </c>
      <c r="F98" s="58">
        <f t="shared" si="42"/>
        <v>106110</v>
      </c>
      <c r="G98" s="58">
        <f t="shared" si="42"/>
        <v>110353</v>
      </c>
      <c r="H98" s="58">
        <f t="shared" si="42"/>
        <v>105500</v>
      </c>
      <c r="I98" s="58">
        <f t="shared" si="42"/>
        <v>105500</v>
      </c>
      <c r="J98" s="58">
        <f t="shared" si="42"/>
        <v>105500</v>
      </c>
      <c r="K98" s="58">
        <f t="shared" si="42"/>
        <v>105500</v>
      </c>
      <c r="L98" s="58">
        <f t="shared" si="42"/>
        <v>105500</v>
      </c>
      <c r="M98" s="59"/>
      <c r="N98" s="32"/>
    </row>
    <row r="99" spans="1:14" ht="15.65" x14ac:dyDescent="0.25">
      <c r="A99" s="60"/>
      <c r="B99" s="25" t="s">
        <v>24</v>
      </c>
      <c r="C99" s="61"/>
      <c r="D99" s="62">
        <f>D106+D111+D122+D143+D154+D165+D170+D148+D159+D127</f>
        <v>268383.43367000006</v>
      </c>
      <c r="E99" s="62">
        <f>E106+E111+E122+E143+E154+E165+E170+E148+E159+E127</f>
        <v>36879.933669999999</v>
      </c>
      <c r="F99" s="62">
        <f t="shared" ref="F99:L99" si="43">F106+F111+F122+F143+F154+F165+F170+F148+F159</f>
        <v>32459</v>
      </c>
      <c r="G99" s="62">
        <f t="shared" si="43"/>
        <v>32459</v>
      </c>
      <c r="H99" s="62">
        <f t="shared" si="43"/>
        <v>33317.1</v>
      </c>
      <c r="I99" s="62">
        <f t="shared" si="43"/>
        <v>33317.1</v>
      </c>
      <c r="J99" s="62">
        <f t="shared" si="43"/>
        <v>33317.1</v>
      </c>
      <c r="K99" s="62">
        <f t="shared" si="43"/>
        <v>33317.1</v>
      </c>
      <c r="L99" s="62">
        <f t="shared" si="43"/>
        <v>33317.1</v>
      </c>
      <c r="M99" s="59"/>
      <c r="N99" s="32"/>
    </row>
    <row r="100" spans="1:14" ht="15.65" x14ac:dyDescent="0.25">
      <c r="A100" s="33"/>
      <c r="B100" s="22" t="s">
        <v>25</v>
      </c>
      <c r="C100" s="54"/>
      <c r="D100" s="58">
        <f t="shared" ref="D100:L100" si="44">D107+D112+D123+D208+D144+D155+D166+D171+D149</f>
        <v>0</v>
      </c>
      <c r="E100" s="58">
        <f t="shared" si="44"/>
        <v>0</v>
      </c>
      <c r="F100" s="58">
        <f t="shared" si="44"/>
        <v>0</v>
      </c>
      <c r="G100" s="58">
        <f t="shared" si="44"/>
        <v>0</v>
      </c>
      <c r="H100" s="58">
        <f t="shared" si="44"/>
        <v>0</v>
      </c>
      <c r="I100" s="58">
        <f t="shared" si="44"/>
        <v>0</v>
      </c>
      <c r="J100" s="58">
        <f t="shared" si="44"/>
        <v>0</v>
      </c>
      <c r="K100" s="58">
        <f t="shared" si="44"/>
        <v>0</v>
      </c>
      <c r="L100" s="58">
        <f t="shared" si="44"/>
        <v>0</v>
      </c>
      <c r="M100" s="59"/>
      <c r="N100" s="32"/>
    </row>
    <row r="101" spans="1:14" ht="15.8" customHeight="1" x14ac:dyDescent="0.25">
      <c r="A101" s="33"/>
      <c r="B101" s="46"/>
      <c r="C101" s="3" t="s">
        <v>65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2"/>
    </row>
    <row r="102" spans="1:14" ht="15.8" customHeight="1" x14ac:dyDescent="0.25">
      <c r="A102" s="33"/>
      <c r="B102" s="46"/>
      <c r="C102" s="3" t="s">
        <v>66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2"/>
    </row>
    <row r="103" spans="1:14" ht="95.1" x14ac:dyDescent="0.25">
      <c r="A103" s="33" t="s">
        <v>67</v>
      </c>
      <c r="B103" s="63" t="s">
        <v>68</v>
      </c>
      <c r="C103" s="64" t="s">
        <v>69</v>
      </c>
      <c r="D103" s="38">
        <f t="shared" ref="D103:L103" si="45">SUM(D104:D107)</f>
        <v>33239</v>
      </c>
      <c r="E103" s="38">
        <f t="shared" si="45"/>
        <v>4043</v>
      </c>
      <c r="F103" s="38">
        <f t="shared" si="45"/>
        <v>4043</v>
      </c>
      <c r="G103" s="38">
        <f t="shared" si="45"/>
        <v>4043</v>
      </c>
      <c r="H103" s="38">
        <f t="shared" si="45"/>
        <v>4222</v>
      </c>
      <c r="I103" s="38">
        <f t="shared" si="45"/>
        <v>4222</v>
      </c>
      <c r="J103" s="38">
        <f t="shared" si="45"/>
        <v>4222</v>
      </c>
      <c r="K103" s="38">
        <f t="shared" si="45"/>
        <v>4222</v>
      </c>
      <c r="L103" s="38">
        <f t="shared" si="45"/>
        <v>4222</v>
      </c>
      <c r="M103" s="37" t="s">
        <v>70</v>
      </c>
      <c r="N103" s="32"/>
    </row>
    <row r="104" spans="1:14" ht="15.65" x14ac:dyDescent="0.25">
      <c r="A104" s="33"/>
      <c r="B104" s="23" t="s">
        <v>22</v>
      </c>
      <c r="C104" s="54"/>
      <c r="D104" s="35">
        <f>SUM(E104:L104)</f>
        <v>33239</v>
      </c>
      <c r="E104" s="35">
        <v>4043</v>
      </c>
      <c r="F104" s="35">
        <v>4043</v>
      </c>
      <c r="G104" s="35">
        <v>4043</v>
      </c>
      <c r="H104" s="35">
        <v>4222</v>
      </c>
      <c r="I104" s="35">
        <v>4222</v>
      </c>
      <c r="J104" s="35">
        <v>4222</v>
      </c>
      <c r="K104" s="35">
        <v>4222</v>
      </c>
      <c r="L104" s="35">
        <v>4222</v>
      </c>
      <c r="M104" s="37"/>
      <c r="N104" s="32"/>
    </row>
    <row r="105" spans="1:14" ht="15.65" x14ac:dyDescent="0.25">
      <c r="A105" s="33"/>
      <c r="B105" s="23" t="s">
        <v>23</v>
      </c>
      <c r="C105" s="54"/>
      <c r="D105" s="35">
        <f>SUM(E105:L105)</f>
        <v>0</v>
      </c>
      <c r="E105" s="38">
        <v>0</v>
      </c>
      <c r="F105" s="38">
        <v>0</v>
      </c>
      <c r="G105" s="38">
        <v>0</v>
      </c>
      <c r="H105" s="38">
        <v>0</v>
      </c>
      <c r="I105" s="39">
        <v>0</v>
      </c>
      <c r="J105" s="39">
        <v>0</v>
      </c>
      <c r="K105" s="39">
        <v>0</v>
      </c>
      <c r="L105" s="38">
        <v>0</v>
      </c>
      <c r="M105" s="37"/>
      <c r="N105" s="32"/>
    </row>
    <row r="106" spans="1:14" ht="15.65" x14ac:dyDescent="0.25">
      <c r="A106" s="33"/>
      <c r="B106" s="23" t="s">
        <v>24</v>
      </c>
      <c r="C106" s="54"/>
      <c r="D106" s="35">
        <f>SUM(E106:L106)</f>
        <v>0</v>
      </c>
      <c r="E106" s="38">
        <v>0</v>
      </c>
      <c r="F106" s="38">
        <v>0</v>
      </c>
      <c r="G106" s="38">
        <v>0</v>
      </c>
      <c r="H106" s="38">
        <v>0</v>
      </c>
      <c r="I106" s="39">
        <v>0</v>
      </c>
      <c r="J106" s="39">
        <v>0</v>
      </c>
      <c r="K106" s="39">
        <v>0</v>
      </c>
      <c r="L106" s="38">
        <v>0</v>
      </c>
      <c r="M106" s="37"/>
      <c r="N106" s="32"/>
    </row>
    <row r="107" spans="1:14" ht="15.65" x14ac:dyDescent="0.25">
      <c r="A107" s="33"/>
      <c r="B107" s="23" t="s">
        <v>46</v>
      </c>
      <c r="C107" s="54"/>
      <c r="D107" s="35">
        <f>SUM(E107:L107)</f>
        <v>0</v>
      </c>
      <c r="E107" s="35">
        <v>0</v>
      </c>
      <c r="F107" s="35">
        <v>0</v>
      </c>
      <c r="G107" s="35">
        <v>0</v>
      </c>
      <c r="H107" s="35">
        <v>0</v>
      </c>
      <c r="I107" s="36">
        <v>0</v>
      </c>
      <c r="J107" s="36">
        <v>0</v>
      </c>
      <c r="K107" s="36">
        <v>0</v>
      </c>
      <c r="L107" s="35">
        <v>0</v>
      </c>
      <c r="M107" s="37"/>
      <c r="N107" s="32"/>
    </row>
    <row r="108" spans="1:14" ht="234.35" x14ac:dyDescent="0.25">
      <c r="A108" s="33" t="s">
        <v>71</v>
      </c>
      <c r="B108" s="63" t="s">
        <v>72</v>
      </c>
      <c r="C108" s="64" t="s">
        <v>69</v>
      </c>
      <c r="D108" s="38">
        <f t="shared" ref="D108:L108" si="46">SUM(D109:D112)</f>
        <v>826582</v>
      </c>
      <c r="E108" s="38">
        <f t="shared" si="46"/>
        <v>90703</v>
      </c>
      <c r="F108" s="38">
        <f t="shared" si="46"/>
        <v>104686</v>
      </c>
      <c r="G108" s="38">
        <f t="shared" si="46"/>
        <v>108873</v>
      </c>
      <c r="H108" s="38">
        <f t="shared" si="46"/>
        <v>104464</v>
      </c>
      <c r="I108" s="38">
        <f t="shared" si="46"/>
        <v>104464</v>
      </c>
      <c r="J108" s="38">
        <f t="shared" si="46"/>
        <v>104464</v>
      </c>
      <c r="K108" s="38">
        <f t="shared" si="46"/>
        <v>104464</v>
      </c>
      <c r="L108" s="38">
        <f t="shared" si="46"/>
        <v>104464</v>
      </c>
      <c r="M108" s="37" t="s">
        <v>73</v>
      </c>
      <c r="N108" s="32"/>
    </row>
    <row r="109" spans="1:14" ht="15.65" x14ac:dyDescent="0.25">
      <c r="A109" s="33"/>
      <c r="B109" s="23" t="s">
        <v>22</v>
      </c>
      <c r="C109" s="54"/>
      <c r="D109" s="35">
        <f>SUM(E109:L109)</f>
        <v>0</v>
      </c>
      <c r="E109" s="35">
        <v>0</v>
      </c>
      <c r="F109" s="35">
        <v>0</v>
      </c>
      <c r="G109" s="35">
        <v>0</v>
      </c>
      <c r="H109" s="35">
        <v>0</v>
      </c>
      <c r="I109" s="36">
        <v>0</v>
      </c>
      <c r="J109" s="36">
        <v>0</v>
      </c>
      <c r="K109" s="36">
        <v>0</v>
      </c>
      <c r="L109" s="35">
        <v>0</v>
      </c>
      <c r="M109" s="37"/>
      <c r="N109" s="32"/>
    </row>
    <row r="110" spans="1:14" ht="15.65" x14ac:dyDescent="0.25">
      <c r="A110" s="33"/>
      <c r="B110" s="23" t="s">
        <v>23</v>
      </c>
      <c r="C110" s="54"/>
      <c r="D110" s="35">
        <f>SUM(E110:L110)</f>
        <v>826582</v>
      </c>
      <c r="E110" s="38">
        <v>90703</v>
      </c>
      <c r="F110" s="38">
        <v>104686</v>
      </c>
      <c r="G110" s="38">
        <v>108873</v>
      </c>
      <c r="H110" s="38">
        <v>104464</v>
      </c>
      <c r="I110" s="38">
        <v>104464</v>
      </c>
      <c r="J110" s="38">
        <v>104464</v>
      </c>
      <c r="K110" s="38">
        <v>104464</v>
      </c>
      <c r="L110" s="38">
        <v>104464</v>
      </c>
      <c r="M110" s="37"/>
      <c r="N110" s="32"/>
    </row>
    <row r="111" spans="1:14" ht="15.65" x14ac:dyDescent="0.25">
      <c r="A111" s="33"/>
      <c r="B111" s="23" t="s">
        <v>24</v>
      </c>
      <c r="C111" s="54"/>
      <c r="D111" s="35">
        <f>SUM(E111:L111)</f>
        <v>0</v>
      </c>
      <c r="E111" s="38">
        <v>0</v>
      </c>
      <c r="F111" s="38">
        <v>0</v>
      </c>
      <c r="G111" s="38">
        <v>0</v>
      </c>
      <c r="H111" s="38">
        <v>0</v>
      </c>
      <c r="I111" s="39">
        <v>0</v>
      </c>
      <c r="J111" s="39">
        <v>0</v>
      </c>
      <c r="K111" s="39">
        <v>0</v>
      </c>
      <c r="L111" s="38">
        <v>0</v>
      </c>
      <c r="M111" s="37"/>
      <c r="N111" s="32"/>
    </row>
    <row r="112" spans="1:14" ht="15.65" x14ac:dyDescent="0.25">
      <c r="A112" s="33"/>
      <c r="B112" s="23" t="s">
        <v>46</v>
      </c>
      <c r="C112" s="54"/>
      <c r="D112" s="35">
        <f>SUM(E112:L112)</f>
        <v>0</v>
      </c>
      <c r="E112" s="35">
        <v>0</v>
      </c>
      <c r="F112" s="35">
        <v>0</v>
      </c>
      <c r="G112" s="35">
        <v>0</v>
      </c>
      <c r="H112" s="35">
        <v>0</v>
      </c>
      <c r="I112" s="36">
        <v>0</v>
      </c>
      <c r="J112" s="36">
        <v>0</v>
      </c>
      <c r="K112" s="36">
        <v>0</v>
      </c>
      <c r="L112" s="35">
        <v>0</v>
      </c>
      <c r="M112" s="37"/>
      <c r="N112" s="32"/>
    </row>
    <row r="113" spans="1:14" ht="125" x14ac:dyDescent="0.25">
      <c r="A113" s="33" t="s">
        <v>74</v>
      </c>
      <c r="B113" s="63" t="s">
        <v>75</v>
      </c>
      <c r="C113" s="64" t="s">
        <v>69</v>
      </c>
      <c r="D113" s="38">
        <f t="shared" ref="D113:L113" si="47">SUM(D114:D117)</f>
        <v>343.4</v>
      </c>
      <c r="E113" s="38">
        <f t="shared" si="47"/>
        <v>343.4</v>
      </c>
      <c r="F113" s="38">
        <f t="shared" si="47"/>
        <v>0</v>
      </c>
      <c r="G113" s="38">
        <f t="shared" si="47"/>
        <v>0</v>
      </c>
      <c r="H113" s="38">
        <f t="shared" si="47"/>
        <v>0</v>
      </c>
      <c r="I113" s="38">
        <f t="shared" si="47"/>
        <v>0</v>
      </c>
      <c r="J113" s="38">
        <f t="shared" si="47"/>
        <v>0</v>
      </c>
      <c r="K113" s="38">
        <f t="shared" si="47"/>
        <v>0</v>
      </c>
      <c r="L113" s="38">
        <f t="shared" si="47"/>
        <v>0</v>
      </c>
      <c r="M113" s="37"/>
      <c r="N113" s="32"/>
    </row>
    <row r="114" spans="1:14" ht="15.65" x14ac:dyDescent="0.25">
      <c r="A114" s="33"/>
      <c r="B114" s="23" t="s">
        <v>22</v>
      </c>
      <c r="C114" s="54"/>
      <c r="D114" s="35">
        <f>SUM(E114:L114)</f>
        <v>343.4</v>
      </c>
      <c r="E114" s="35">
        <v>343.4</v>
      </c>
      <c r="F114" s="35">
        <v>0</v>
      </c>
      <c r="G114" s="35">
        <v>0</v>
      </c>
      <c r="H114" s="35">
        <v>0</v>
      </c>
      <c r="I114" s="36">
        <v>0</v>
      </c>
      <c r="J114" s="36">
        <v>0</v>
      </c>
      <c r="K114" s="36">
        <v>0</v>
      </c>
      <c r="L114" s="35">
        <v>0</v>
      </c>
      <c r="M114" s="37"/>
      <c r="N114" s="32"/>
    </row>
    <row r="115" spans="1:14" ht="15.65" x14ac:dyDescent="0.25">
      <c r="A115" s="33"/>
      <c r="B115" s="23" t="s">
        <v>23</v>
      </c>
      <c r="C115" s="54"/>
      <c r="D115" s="35">
        <f>SUM(E115:L115)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7"/>
      <c r="N115" s="32"/>
    </row>
    <row r="116" spans="1:14" ht="15.65" x14ac:dyDescent="0.25">
      <c r="A116" s="33"/>
      <c r="B116" s="23" t="s">
        <v>24</v>
      </c>
      <c r="C116" s="54"/>
      <c r="D116" s="35">
        <f>SUM(E116:L116)</f>
        <v>0</v>
      </c>
      <c r="E116" s="38">
        <v>0</v>
      </c>
      <c r="F116" s="38">
        <v>0</v>
      </c>
      <c r="G116" s="38">
        <v>0</v>
      </c>
      <c r="H116" s="38">
        <v>0</v>
      </c>
      <c r="I116" s="39">
        <v>0</v>
      </c>
      <c r="J116" s="39">
        <v>0</v>
      </c>
      <c r="K116" s="39">
        <v>0</v>
      </c>
      <c r="L116" s="38">
        <v>0</v>
      </c>
      <c r="M116" s="37"/>
      <c r="N116" s="32"/>
    </row>
    <row r="117" spans="1:14" ht="15.65" x14ac:dyDescent="0.25">
      <c r="A117" s="33"/>
      <c r="B117" s="23" t="s">
        <v>46</v>
      </c>
      <c r="C117" s="54"/>
      <c r="D117" s="35">
        <f>SUM(E117:L117)</f>
        <v>0</v>
      </c>
      <c r="E117" s="35">
        <v>0</v>
      </c>
      <c r="F117" s="35">
        <v>0</v>
      </c>
      <c r="G117" s="35">
        <v>0</v>
      </c>
      <c r="H117" s="35">
        <v>0</v>
      </c>
      <c r="I117" s="36">
        <v>0</v>
      </c>
      <c r="J117" s="36">
        <v>0</v>
      </c>
      <c r="K117" s="36">
        <v>0</v>
      </c>
      <c r="L117" s="35">
        <v>0</v>
      </c>
      <c r="M117" s="37"/>
      <c r="N117" s="32"/>
    </row>
    <row r="118" spans="1:14" ht="15.8" customHeight="1" x14ac:dyDescent="0.25">
      <c r="A118" s="33"/>
      <c r="B118" s="65"/>
      <c r="C118" s="3" t="s">
        <v>76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2"/>
    </row>
    <row r="119" spans="1:14" ht="101.25" customHeight="1" x14ac:dyDescent="0.25">
      <c r="A119" s="33" t="s">
        <v>77</v>
      </c>
      <c r="B119" s="63" t="s">
        <v>78</v>
      </c>
      <c r="C119" s="64" t="s">
        <v>69</v>
      </c>
      <c r="D119" s="38">
        <f t="shared" ref="D119:L119" si="48">SUM(D120:D123)</f>
        <v>167495.5</v>
      </c>
      <c r="E119" s="38">
        <f t="shared" si="48"/>
        <v>20754.5</v>
      </c>
      <c r="F119" s="38">
        <f t="shared" si="48"/>
        <v>20620.5</v>
      </c>
      <c r="G119" s="38">
        <f t="shared" si="48"/>
        <v>20620.5</v>
      </c>
      <c r="H119" s="38">
        <f t="shared" si="48"/>
        <v>21100</v>
      </c>
      <c r="I119" s="38">
        <f t="shared" si="48"/>
        <v>21100</v>
      </c>
      <c r="J119" s="38">
        <f t="shared" si="48"/>
        <v>21100</v>
      </c>
      <c r="K119" s="38">
        <f t="shared" si="48"/>
        <v>21100</v>
      </c>
      <c r="L119" s="38">
        <f t="shared" si="48"/>
        <v>21100</v>
      </c>
      <c r="M119" s="66" t="s">
        <v>79</v>
      </c>
      <c r="N119" s="32"/>
    </row>
    <row r="120" spans="1:14" ht="15.65" x14ac:dyDescent="0.25">
      <c r="A120" s="33"/>
      <c r="B120" s="23" t="s">
        <v>22</v>
      </c>
      <c r="C120" s="54"/>
      <c r="D120" s="35">
        <f>SUM(E120:L120)</f>
        <v>0</v>
      </c>
      <c r="E120" s="35">
        <v>0</v>
      </c>
      <c r="F120" s="35">
        <v>0</v>
      </c>
      <c r="G120" s="35">
        <v>0</v>
      </c>
      <c r="H120" s="35">
        <v>0</v>
      </c>
      <c r="I120" s="36">
        <v>0</v>
      </c>
      <c r="J120" s="36">
        <v>0</v>
      </c>
      <c r="K120" s="36">
        <v>0</v>
      </c>
      <c r="L120" s="35">
        <v>0</v>
      </c>
      <c r="M120" s="66"/>
      <c r="N120" s="32"/>
    </row>
    <row r="121" spans="1:14" ht="15.65" x14ac:dyDescent="0.25">
      <c r="A121" s="33"/>
      <c r="B121" s="23" t="s">
        <v>23</v>
      </c>
      <c r="C121" s="54"/>
      <c r="D121" s="35">
        <f>SUM(E121:L121)</f>
        <v>134</v>
      </c>
      <c r="E121" s="38">
        <v>134</v>
      </c>
      <c r="F121" s="38">
        <v>0</v>
      </c>
      <c r="G121" s="38">
        <v>0</v>
      </c>
      <c r="H121" s="38">
        <v>0</v>
      </c>
      <c r="I121" s="39">
        <v>0</v>
      </c>
      <c r="J121" s="39">
        <v>0</v>
      </c>
      <c r="K121" s="39">
        <v>0</v>
      </c>
      <c r="L121" s="38">
        <v>0</v>
      </c>
      <c r="M121" s="66"/>
      <c r="N121" s="32"/>
    </row>
    <row r="122" spans="1:14" ht="15.65" x14ac:dyDescent="0.25">
      <c r="A122" s="33"/>
      <c r="B122" s="23" t="s">
        <v>24</v>
      </c>
      <c r="C122" s="54"/>
      <c r="D122" s="35">
        <f>SUM(E122:L122)</f>
        <v>167361.5</v>
      </c>
      <c r="E122" s="39">
        <v>20620.5</v>
      </c>
      <c r="F122" s="38">
        <v>20620.5</v>
      </c>
      <c r="G122" s="38">
        <v>20620.5</v>
      </c>
      <c r="H122" s="38">
        <v>21100</v>
      </c>
      <c r="I122" s="39">
        <v>21100</v>
      </c>
      <c r="J122" s="39">
        <v>21100</v>
      </c>
      <c r="K122" s="39">
        <v>21100</v>
      </c>
      <c r="L122" s="38">
        <v>21100</v>
      </c>
      <c r="M122" s="66"/>
      <c r="N122" s="32"/>
    </row>
    <row r="123" spans="1:14" ht="15.65" x14ac:dyDescent="0.25">
      <c r="A123" s="33"/>
      <c r="B123" s="23" t="s">
        <v>46</v>
      </c>
      <c r="C123" s="54"/>
      <c r="D123" s="35">
        <f>SUM(E123:L123)</f>
        <v>0</v>
      </c>
      <c r="E123" s="35">
        <v>0</v>
      </c>
      <c r="F123" s="35">
        <v>0</v>
      </c>
      <c r="G123" s="35">
        <v>0</v>
      </c>
      <c r="H123" s="35">
        <v>0</v>
      </c>
      <c r="I123" s="36">
        <v>0</v>
      </c>
      <c r="J123" s="36">
        <v>0</v>
      </c>
      <c r="K123" s="36">
        <v>0</v>
      </c>
      <c r="L123" s="35">
        <v>0</v>
      </c>
      <c r="M123" s="66"/>
      <c r="N123" s="32"/>
    </row>
    <row r="124" spans="1:14" ht="95.1" x14ac:dyDescent="0.25">
      <c r="A124" s="33" t="s">
        <v>80</v>
      </c>
      <c r="B124" s="67" t="s">
        <v>81</v>
      </c>
      <c r="C124" s="64" t="s">
        <v>69</v>
      </c>
      <c r="D124" s="38">
        <f t="shared" ref="D124:L124" si="49">SUM(D125:D128)</f>
        <v>2595.4669999999996</v>
      </c>
      <c r="E124" s="38">
        <f t="shared" si="49"/>
        <v>2595.4669999999996</v>
      </c>
      <c r="F124" s="38">
        <f t="shared" si="49"/>
        <v>0</v>
      </c>
      <c r="G124" s="38">
        <f t="shared" si="49"/>
        <v>0</v>
      </c>
      <c r="H124" s="38">
        <f t="shared" si="49"/>
        <v>0</v>
      </c>
      <c r="I124" s="38">
        <f t="shared" si="49"/>
        <v>0</v>
      </c>
      <c r="J124" s="38">
        <f t="shared" si="49"/>
        <v>0</v>
      </c>
      <c r="K124" s="38">
        <f t="shared" si="49"/>
        <v>0</v>
      </c>
      <c r="L124" s="38">
        <f t="shared" si="49"/>
        <v>0</v>
      </c>
      <c r="M124" s="68"/>
      <c r="N124" s="32"/>
    </row>
    <row r="125" spans="1:14" ht="15.65" x14ac:dyDescent="0.25">
      <c r="A125" s="33"/>
      <c r="B125" s="23" t="s">
        <v>22</v>
      </c>
      <c r="C125" s="54"/>
      <c r="D125" s="35">
        <f>SUM(E125:L125)</f>
        <v>0</v>
      </c>
      <c r="E125" s="35">
        <v>0</v>
      </c>
      <c r="F125" s="35">
        <v>0</v>
      </c>
      <c r="G125" s="35">
        <v>0</v>
      </c>
      <c r="H125" s="35">
        <v>0</v>
      </c>
      <c r="I125" s="36">
        <v>0</v>
      </c>
      <c r="J125" s="36">
        <v>0</v>
      </c>
      <c r="K125" s="36">
        <v>0</v>
      </c>
      <c r="L125" s="35">
        <v>0</v>
      </c>
      <c r="M125" s="68"/>
      <c r="N125" s="32"/>
    </row>
    <row r="126" spans="1:14" ht="15.65" x14ac:dyDescent="0.25">
      <c r="A126" s="33"/>
      <c r="B126" s="23" t="s">
        <v>23</v>
      </c>
      <c r="C126" s="54"/>
      <c r="D126" s="35">
        <f>SUM(E126:L126)</f>
        <v>1339.3</v>
      </c>
      <c r="E126" s="38">
        <v>1339.3</v>
      </c>
      <c r="F126" s="38">
        <v>0</v>
      </c>
      <c r="G126" s="38">
        <v>0</v>
      </c>
      <c r="H126" s="38">
        <v>0</v>
      </c>
      <c r="I126" s="39">
        <v>0</v>
      </c>
      <c r="J126" s="39">
        <v>0</v>
      </c>
      <c r="K126" s="39">
        <v>0</v>
      </c>
      <c r="L126" s="38">
        <v>0</v>
      </c>
      <c r="M126" s="68"/>
      <c r="N126" s="32"/>
    </row>
    <row r="127" spans="1:14" ht="15.65" x14ac:dyDescent="0.25">
      <c r="A127" s="33"/>
      <c r="B127" s="23" t="s">
        <v>24</v>
      </c>
      <c r="C127" s="54"/>
      <c r="D127" s="35">
        <f>SUM(E127:L127)</f>
        <v>1256.1669999999999</v>
      </c>
      <c r="E127" s="38">
        <v>1256.1669999999999</v>
      </c>
      <c r="F127" s="38">
        <v>0</v>
      </c>
      <c r="G127" s="38">
        <v>0</v>
      </c>
      <c r="H127" s="38">
        <v>0</v>
      </c>
      <c r="I127" s="39">
        <v>0</v>
      </c>
      <c r="J127" s="39">
        <v>0</v>
      </c>
      <c r="K127" s="39">
        <v>0</v>
      </c>
      <c r="L127" s="38">
        <v>0</v>
      </c>
      <c r="M127" s="68"/>
      <c r="N127" s="32"/>
    </row>
    <row r="128" spans="1:14" ht="15.65" x14ac:dyDescent="0.25">
      <c r="A128" s="33"/>
      <c r="B128" s="23" t="s">
        <v>46</v>
      </c>
      <c r="C128" s="54"/>
      <c r="D128" s="35">
        <f>SUM(E128:L128)</f>
        <v>0</v>
      </c>
      <c r="E128" s="35">
        <v>0</v>
      </c>
      <c r="F128" s="35">
        <v>0</v>
      </c>
      <c r="G128" s="35">
        <v>0</v>
      </c>
      <c r="H128" s="35">
        <v>0</v>
      </c>
      <c r="I128" s="36">
        <v>0</v>
      </c>
      <c r="J128" s="36">
        <v>0</v>
      </c>
      <c r="K128" s="36">
        <v>0</v>
      </c>
      <c r="L128" s="35">
        <v>0</v>
      </c>
      <c r="M128" s="68"/>
      <c r="N128" s="32"/>
    </row>
    <row r="129" spans="1:14" ht="149.94999999999999" customHeight="1" x14ac:dyDescent="0.25">
      <c r="A129" s="33" t="s">
        <v>82</v>
      </c>
      <c r="B129" s="50" t="s">
        <v>83</v>
      </c>
      <c r="C129" s="64" t="s">
        <v>69</v>
      </c>
      <c r="D129" s="38">
        <f t="shared" ref="D129:L129" si="50">SUM(D130:D133)</f>
        <v>0</v>
      </c>
      <c r="E129" s="38">
        <f t="shared" si="50"/>
        <v>0</v>
      </c>
      <c r="F129" s="38">
        <f t="shared" si="50"/>
        <v>0</v>
      </c>
      <c r="G129" s="38">
        <f t="shared" si="50"/>
        <v>0</v>
      </c>
      <c r="H129" s="38">
        <f t="shared" si="50"/>
        <v>0</v>
      </c>
      <c r="I129" s="38">
        <f t="shared" si="50"/>
        <v>0</v>
      </c>
      <c r="J129" s="38">
        <f t="shared" si="50"/>
        <v>0</v>
      </c>
      <c r="K129" s="38">
        <f t="shared" si="50"/>
        <v>0</v>
      </c>
      <c r="L129" s="38">
        <f t="shared" si="50"/>
        <v>0</v>
      </c>
      <c r="M129" s="68"/>
      <c r="N129" s="32"/>
    </row>
    <row r="130" spans="1:14" ht="15.65" x14ac:dyDescent="0.25">
      <c r="A130" s="33"/>
      <c r="B130" s="23" t="s">
        <v>22</v>
      </c>
      <c r="C130" s="54"/>
      <c r="D130" s="35">
        <f>SUM(E130:L130)</f>
        <v>0</v>
      </c>
      <c r="E130" s="35">
        <v>0</v>
      </c>
      <c r="F130" s="35">
        <v>0</v>
      </c>
      <c r="G130" s="35">
        <v>0</v>
      </c>
      <c r="H130" s="35">
        <v>0</v>
      </c>
      <c r="I130" s="36">
        <v>0</v>
      </c>
      <c r="J130" s="36">
        <v>0</v>
      </c>
      <c r="K130" s="36">
        <v>0</v>
      </c>
      <c r="L130" s="35">
        <v>0</v>
      </c>
      <c r="M130" s="68"/>
      <c r="N130" s="32"/>
    </row>
    <row r="131" spans="1:14" ht="15.65" x14ac:dyDescent="0.25">
      <c r="A131" s="33"/>
      <c r="B131" s="23" t="s">
        <v>23</v>
      </c>
      <c r="C131" s="54"/>
      <c r="D131" s="35">
        <f>SUM(E131:L131)</f>
        <v>0</v>
      </c>
      <c r="E131" s="38">
        <v>0</v>
      </c>
      <c r="F131" s="38">
        <v>0</v>
      </c>
      <c r="G131" s="38">
        <v>0</v>
      </c>
      <c r="H131" s="38">
        <v>0</v>
      </c>
      <c r="I131" s="39">
        <v>0</v>
      </c>
      <c r="J131" s="39">
        <v>0</v>
      </c>
      <c r="K131" s="39">
        <v>0</v>
      </c>
      <c r="L131" s="38">
        <v>0</v>
      </c>
      <c r="M131" s="68"/>
      <c r="N131" s="32"/>
    </row>
    <row r="132" spans="1:14" ht="15.65" x14ac:dyDescent="0.25">
      <c r="A132" s="33"/>
      <c r="B132" s="23" t="s">
        <v>24</v>
      </c>
      <c r="C132" s="54"/>
      <c r="D132" s="35">
        <f>SUM(E132:L132)</f>
        <v>0</v>
      </c>
      <c r="E132" s="38">
        <v>0</v>
      </c>
      <c r="F132" s="38">
        <v>0</v>
      </c>
      <c r="G132" s="38">
        <v>0</v>
      </c>
      <c r="H132" s="38">
        <v>0</v>
      </c>
      <c r="I132" s="39">
        <v>0</v>
      </c>
      <c r="J132" s="39">
        <v>0</v>
      </c>
      <c r="K132" s="39">
        <v>0</v>
      </c>
      <c r="L132" s="38">
        <v>0</v>
      </c>
      <c r="M132" s="68"/>
      <c r="N132" s="32"/>
    </row>
    <row r="133" spans="1:14" ht="15.65" x14ac:dyDescent="0.25">
      <c r="A133" s="33"/>
      <c r="B133" s="23" t="s">
        <v>46</v>
      </c>
      <c r="C133" s="54"/>
      <c r="D133" s="35">
        <f>SUM(E133:L133)</f>
        <v>0</v>
      </c>
      <c r="E133" s="35">
        <v>0</v>
      </c>
      <c r="F133" s="35">
        <v>0</v>
      </c>
      <c r="G133" s="35">
        <v>0</v>
      </c>
      <c r="H133" s="35">
        <v>0</v>
      </c>
      <c r="I133" s="36">
        <v>0</v>
      </c>
      <c r="J133" s="36">
        <v>0</v>
      </c>
      <c r="K133" s="36">
        <v>0</v>
      </c>
      <c r="L133" s="35">
        <v>0</v>
      </c>
      <c r="M133" s="68"/>
      <c r="N133" s="32"/>
    </row>
    <row r="134" spans="1:14" ht="95.1" x14ac:dyDescent="0.25">
      <c r="A134" s="33" t="s">
        <v>84</v>
      </c>
      <c r="B134" s="69" t="s">
        <v>85</v>
      </c>
      <c r="C134" s="64" t="s">
        <v>69</v>
      </c>
      <c r="D134" s="38">
        <f t="shared" ref="D134:L134" si="51">SUM(D135:D138)</f>
        <v>0</v>
      </c>
      <c r="E134" s="38">
        <f t="shared" si="51"/>
        <v>0</v>
      </c>
      <c r="F134" s="38">
        <f t="shared" si="51"/>
        <v>0</v>
      </c>
      <c r="G134" s="38">
        <f t="shared" si="51"/>
        <v>0</v>
      </c>
      <c r="H134" s="38">
        <f t="shared" si="51"/>
        <v>0</v>
      </c>
      <c r="I134" s="38">
        <f t="shared" si="51"/>
        <v>0</v>
      </c>
      <c r="J134" s="38">
        <f t="shared" si="51"/>
        <v>0</v>
      </c>
      <c r="K134" s="38">
        <f t="shared" si="51"/>
        <v>0</v>
      </c>
      <c r="L134" s="38">
        <f t="shared" si="51"/>
        <v>0</v>
      </c>
      <c r="M134" s="68"/>
      <c r="N134" s="32"/>
    </row>
    <row r="135" spans="1:14" ht="15.65" x14ac:dyDescent="0.25">
      <c r="A135" s="33"/>
      <c r="B135" s="23" t="s">
        <v>22</v>
      </c>
      <c r="C135" s="54"/>
      <c r="D135" s="35">
        <f>SUM(E135:L135)</f>
        <v>0</v>
      </c>
      <c r="E135" s="35">
        <v>0</v>
      </c>
      <c r="F135" s="35">
        <v>0</v>
      </c>
      <c r="G135" s="35">
        <v>0</v>
      </c>
      <c r="H135" s="35">
        <v>0</v>
      </c>
      <c r="I135" s="36">
        <v>0</v>
      </c>
      <c r="J135" s="36">
        <v>0</v>
      </c>
      <c r="K135" s="36">
        <v>0</v>
      </c>
      <c r="L135" s="35">
        <v>0</v>
      </c>
      <c r="M135" s="68"/>
      <c r="N135" s="32"/>
    </row>
    <row r="136" spans="1:14" ht="15.65" x14ac:dyDescent="0.25">
      <c r="A136" s="33"/>
      <c r="B136" s="23" t="s">
        <v>23</v>
      </c>
      <c r="C136" s="54"/>
      <c r="D136" s="35">
        <f>SUM(E136:L136)</f>
        <v>0</v>
      </c>
      <c r="E136" s="38">
        <v>0</v>
      </c>
      <c r="F136" s="38">
        <v>0</v>
      </c>
      <c r="G136" s="38">
        <v>0</v>
      </c>
      <c r="H136" s="38">
        <v>0</v>
      </c>
      <c r="I136" s="39">
        <v>0</v>
      </c>
      <c r="J136" s="39">
        <v>0</v>
      </c>
      <c r="K136" s="39">
        <v>0</v>
      </c>
      <c r="L136" s="38">
        <v>0</v>
      </c>
      <c r="M136" s="68"/>
      <c r="N136" s="32"/>
    </row>
    <row r="137" spans="1:14" ht="15.65" x14ac:dyDescent="0.25">
      <c r="A137" s="33"/>
      <c r="B137" s="23" t="s">
        <v>24</v>
      </c>
      <c r="C137" s="54"/>
      <c r="D137" s="35">
        <f>SUM(E137:L137)</f>
        <v>0</v>
      </c>
      <c r="E137" s="38">
        <v>0</v>
      </c>
      <c r="F137" s="38">
        <v>0</v>
      </c>
      <c r="G137" s="38">
        <v>0</v>
      </c>
      <c r="H137" s="38">
        <v>0</v>
      </c>
      <c r="I137" s="39">
        <v>0</v>
      </c>
      <c r="J137" s="39">
        <v>0</v>
      </c>
      <c r="K137" s="39">
        <v>0</v>
      </c>
      <c r="L137" s="38">
        <v>0</v>
      </c>
      <c r="M137" s="68"/>
      <c r="N137" s="32"/>
    </row>
    <row r="138" spans="1:14" ht="15.65" x14ac:dyDescent="0.25">
      <c r="A138" s="33"/>
      <c r="B138" s="23" t="s">
        <v>46</v>
      </c>
      <c r="C138" s="54"/>
      <c r="D138" s="35">
        <f>SUM(E138:L138)</f>
        <v>0</v>
      </c>
      <c r="E138" s="35">
        <v>0</v>
      </c>
      <c r="F138" s="35">
        <v>0</v>
      </c>
      <c r="G138" s="35">
        <v>0</v>
      </c>
      <c r="H138" s="35">
        <v>0</v>
      </c>
      <c r="I138" s="36">
        <v>0</v>
      </c>
      <c r="J138" s="36">
        <v>0</v>
      </c>
      <c r="K138" s="36">
        <v>0</v>
      </c>
      <c r="L138" s="35">
        <v>0</v>
      </c>
      <c r="M138" s="68"/>
      <c r="N138" s="32"/>
    </row>
    <row r="139" spans="1:14" ht="15.65" x14ac:dyDescent="0.25">
      <c r="A139" s="33"/>
      <c r="B139" s="23"/>
      <c r="C139" s="2" t="s">
        <v>86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2"/>
    </row>
    <row r="140" spans="1:14" ht="156.25" x14ac:dyDescent="0.25">
      <c r="A140" s="33" t="s">
        <v>87</v>
      </c>
      <c r="B140" s="50" t="s">
        <v>88</v>
      </c>
      <c r="C140" s="64" t="s">
        <v>69</v>
      </c>
      <c r="D140" s="38">
        <f t="shared" ref="D140:L140" si="52">SUM(D141:D144)</f>
        <v>244.76667</v>
      </c>
      <c r="E140" s="38">
        <f t="shared" si="52"/>
        <v>244.76667</v>
      </c>
      <c r="F140" s="38">
        <f t="shared" si="52"/>
        <v>0</v>
      </c>
      <c r="G140" s="38">
        <f t="shared" si="52"/>
        <v>0</v>
      </c>
      <c r="H140" s="38">
        <f t="shared" si="52"/>
        <v>0</v>
      </c>
      <c r="I140" s="36">
        <f t="shared" si="52"/>
        <v>0</v>
      </c>
      <c r="J140" s="39">
        <f t="shared" si="52"/>
        <v>0</v>
      </c>
      <c r="K140" s="39">
        <f t="shared" si="52"/>
        <v>0</v>
      </c>
      <c r="L140" s="38">
        <f t="shared" si="52"/>
        <v>0</v>
      </c>
      <c r="M140" s="37" t="s">
        <v>89</v>
      </c>
      <c r="N140" s="32"/>
    </row>
    <row r="141" spans="1:14" ht="15.65" x14ac:dyDescent="0.25">
      <c r="A141" s="33"/>
      <c r="B141" s="23" t="s">
        <v>22</v>
      </c>
      <c r="C141" s="54"/>
      <c r="D141" s="35">
        <f>SUM(E141:L141)</f>
        <v>0</v>
      </c>
      <c r="E141" s="35">
        <v>0</v>
      </c>
      <c r="F141" s="35">
        <v>0</v>
      </c>
      <c r="G141" s="35">
        <v>0</v>
      </c>
      <c r="H141" s="35">
        <v>0</v>
      </c>
      <c r="I141" s="36">
        <v>0</v>
      </c>
      <c r="J141" s="36">
        <v>0</v>
      </c>
      <c r="K141" s="36">
        <v>0</v>
      </c>
      <c r="L141" s="35">
        <v>0</v>
      </c>
      <c r="M141" s="37"/>
      <c r="N141" s="32"/>
    </row>
    <row r="142" spans="1:14" ht="15.65" x14ac:dyDescent="0.25">
      <c r="A142" s="33"/>
      <c r="B142" s="23" t="s">
        <v>23</v>
      </c>
      <c r="C142" s="54"/>
      <c r="D142" s="35">
        <f>SUM(E142:L142)</f>
        <v>0</v>
      </c>
      <c r="E142" s="35">
        <v>0</v>
      </c>
      <c r="F142" s="35">
        <v>0</v>
      </c>
      <c r="G142" s="35">
        <v>0</v>
      </c>
      <c r="H142" s="35">
        <v>0</v>
      </c>
      <c r="I142" s="36">
        <v>0</v>
      </c>
      <c r="J142" s="36">
        <v>0</v>
      </c>
      <c r="K142" s="36">
        <v>0</v>
      </c>
      <c r="L142" s="35">
        <v>0</v>
      </c>
      <c r="M142" s="37"/>
      <c r="N142" s="32"/>
    </row>
    <row r="143" spans="1:14" ht="15.65" x14ac:dyDescent="0.25">
      <c r="A143" s="33"/>
      <c r="B143" s="23" t="s">
        <v>24</v>
      </c>
      <c r="C143" s="54"/>
      <c r="D143" s="35">
        <f>SUM(E143:L143)</f>
        <v>244.76667</v>
      </c>
      <c r="E143" s="39">
        <v>244.76667</v>
      </c>
      <c r="F143" s="39">
        <v>0</v>
      </c>
      <c r="G143" s="39">
        <v>0</v>
      </c>
      <c r="H143" s="35">
        <v>0</v>
      </c>
      <c r="I143" s="36">
        <v>0</v>
      </c>
      <c r="J143" s="36">
        <v>0</v>
      </c>
      <c r="K143" s="36">
        <v>0</v>
      </c>
      <c r="L143" s="38">
        <v>0</v>
      </c>
      <c r="M143" s="37"/>
      <c r="N143" s="32"/>
    </row>
    <row r="144" spans="1:14" ht="15.65" x14ac:dyDescent="0.25">
      <c r="A144" s="33"/>
      <c r="B144" s="23" t="s">
        <v>46</v>
      </c>
      <c r="C144" s="54"/>
      <c r="D144" s="35">
        <f>SUM(E144:L144)</f>
        <v>0</v>
      </c>
      <c r="E144" s="35">
        <v>0</v>
      </c>
      <c r="F144" s="35">
        <v>0</v>
      </c>
      <c r="G144" s="35">
        <v>0</v>
      </c>
      <c r="H144" s="35">
        <v>0</v>
      </c>
      <c r="I144" s="36">
        <v>0</v>
      </c>
      <c r="J144" s="36">
        <v>0</v>
      </c>
      <c r="K144" s="36">
        <v>0</v>
      </c>
      <c r="L144" s="35">
        <v>0</v>
      </c>
      <c r="M144" s="37"/>
      <c r="N144" s="32"/>
    </row>
    <row r="145" spans="1:14" ht="109.4" x14ac:dyDescent="0.25">
      <c r="A145" s="33" t="s">
        <v>90</v>
      </c>
      <c r="B145" s="50" t="s">
        <v>91</v>
      </c>
      <c r="C145" s="64" t="s">
        <v>69</v>
      </c>
      <c r="D145" s="35">
        <f t="shared" ref="D145:L145" si="53">SUM(D146:D149)</f>
        <v>20536.000000000004</v>
      </c>
      <c r="E145" s="35">
        <f t="shared" si="53"/>
        <v>2120</v>
      </c>
      <c r="F145" s="35">
        <f t="shared" si="53"/>
        <v>2200</v>
      </c>
      <c r="G145" s="35">
        <f t="shared" si="53"/>
        <v>2200</v>
      </c>
      <c r="H145" s="35">
        <f t="shared" si="53"/>
        <v>2803.2</v>
      </c>
      <c r="I145" s="36">
        <f t="shared" si="53"/>
        <v>2803.2</v>
      </c>
      <c r="J145" s="36">
        <f t="shared" si="53"/>
        <v>2803.2</v>
      </c>
      <c r="K145" s="36">
        <f t="shared" si="53"/>
        <v>2803.2</v>
      </c>
      <c r="L145" s="35">
        <f t="shared" si="53"/>
        <v>2803.2</v>
      </c>
      <c r="M145" s="37"/>
      <c r="N145" s="32"/>
    </row>
    <row r="146" spans="1:14" ht="19.55" customHeight="1" x14ac:dyDescent="0.25">
      <c r="A146" s="33"/>
      <c r="B146" s="23" t="s">
        <v>22</v>
      </c>
      <c r="C146" s="54"/>
      <c r="D146" s="35">
        <f>SUM(E146:L146)</f>
        <v>0</v>
      </c>
      <c r="E146" s="35">
        <v>0</v>
      </c>
      <c r="F146" s="35">
        <v>0</v>
      </c>
      <c r="G146" s="35">
        <v>0</v>
      </c>
      <c r="H146" s="35">
        <v>0</v>
      </c>
      <c r="I146" s="36">
        <v>0</v>
      </c>
      <c r="J146" s="36">
        <v>0</v>
      </c>
      <c r="K146" s="36">
        <v>0</v>
      </c>
      <c r="L146" s="35">
        <v>0</v>
      </c>
      <c r="M146" s="37"/>
      <c r="N146" s="32"/>
    </row>
    <row r="147" spans="1:14" ht="15.65" x14ac:dyDescent="0.25">
      <c r="A147" s="33"/>
      <c r="B147" s="23" t="s">
        <v>23</v>
      </c>
      <c r="C147" s="54"/>
      <c r="D147" s="35">
        <f>SUM(E147:L147)</f>
        <v>0</v>
      </c>
      <c r="E147" s="35">
        <v>0</v>
      </c>
      <c r="F147" s="35">
        <v>0</v>
      </c>
      <c r="G147" s="35">
        <v>0</v>
      </c>
      <c r="H147" s="35">
        <v>0</v>
      </c>
      <c r="I147" s="36">
        <v>0</v>
      </c>
      <c r="J147" s="36">
        <v>0</v>
      </c>
      <c r="K147" s="36">
        <v>0</v>
      </c>
      <c r="L147" s="35">
        <v>0</v>
      </c>
      <c r="M147" s="37"/>
      <c r="N147" s="32"/>
    </row>
    <row r="148" spans="1:14" ht="15.65" x14ac:dyDescent="0.25">
      <c r="A148" s="33"/>
      <c r="B148" s="23" t="s">
        <v>24</v>
      </c>
      <c r="C148" s="54"/>
      <c r="D148" s="35">
        <f>SUM(E148:L148)</f>
        <v>20536.000000000004</v>
      </c>
      <c r="E148" s="36">
        <v>2120</v>
      </c>
      <c r="F148" s="35">
        <v>2200</v>
      </c>
      <c r="G148" s="35">
        <v>2200</v>
      </c>
      <c r="H148" s="35">
        <v>2803.2</v>
      </c>
      <c r="I148" s="35">
        <v>2803.2</v>
      </c>
      <c r="J148" s="35">
        <v>2803.2</v>
      </c>
      <c r="K148" s="35">
        <v>2803.2</v>
      </c>
      <c r="L148" s="35">
        <v>2803.2</v>
      </c>
      <c r="M148" s="37"/>
      <c r="N148" s="32"/>
    </row>
    <row r="149" spans="1:14" ht="15.65" x14ac:dyDescent="0.25">
      <c r="A149" s="33"/>
      <c r="B149" s="23" t="s">
        <v>46</v>
      </c>
      <c r="C149" s="54"/>
      <c r="D149" s="35">
        <f>SUM(E149:L149)</f>
        <v>0</v>
      </c>
      <c r="E149" s="35">
        <v>0</v>
      </c>
      <c r="F149" s="35">
        <v>0</v>
      </c>
      <c r="G149" s="35">
        <v>0</v>
      </c>
      <c r="H149" s="35">
        <v>0</v>
      </c>
      <c r="I149" s="36">
        <v>0</v>
      </c>
      <c r="J149" s="36">
        <v>0</v>
      </c>
      <c r="K149" s="36">
        <v>0</v>
      </c>
      <c r="L149" s="35">
        <v>0</v>
      </c>
      <c r="M149" s="37"/>
      <c r="N149" s="32"/>
    </row>
    <row r="150" spans="1:14" ht="15.8" customHeight="1" x14ac:dyDescent="0.25">
      <c r="A150" s="33"/>
      <c r="B150" s="23"/>
      <c r="C150" s="1" t="s">
        <v>92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2"/>
    </row>
    <row r="151" spans="1:14" ht="95.1" x14ac:dyDescent="0.25">
      <c r="A151" s="33" t="s">
        <v>93</v>
      </c>
      <c r="B151" s="70" t="s">
        <v>94</v>
      </c>
      <c r="C151" s="64" t="s">
        <v>69</v>
      </c>
      <c r="D151" s="35">
        <f>D152+D153+D154+D155</f>
        <v>0</v>
      </c>
      <c r="E151" s="35">
        <f t="shared" ref="E151:L151" si="54">SUM(E152+E153+E154+E155)</f>
        <v>0</v>
      </c>
      <c r="F151" s="35">
        <f t="shared" si="54"/>
        <v>0</v>
      </c>
      <c r="G151" s="35">
        <f t="shared" si="54"/>
        <v>0</v>
      </c>
      <c r="H151" s="35">
        <f t="shared" si="54"/>
        <v>0</v>
      </c>
      <c r="I151" s="35">
        <f t="shared" si="54"/>
        <v>0</v>
      </c>
      <c r="J151" s="35">
        <f t="shared" si="54"/>
        <v>0</v>
      </c>
      <c r="K151" s="35">
        <f t="shared" si="54"/>
        <v>0</v>
      </c>
      <c r="L151" s="35">
        <f t="shared" si="54"/>
        <v>0</v>
      </c>
      <c r="M151" s="71" t="s">
        <v>95</v>
      </c>
      <c r="N151" s="32"/>
    </row>
    <row r="152" spans="1:14" ht="15.65" x14ac:dyDescent="0.25">
      <c r="A152" s="33"/>
      <c r="B152" s="23" t="s">
        <v>22</v>
      </c>
      <c r="C152" s="54"/>
      <c r="D152" s="35">
        <f>SUM(E152:L152)</f>
        <v>0</v>
      </c>
      <c r="E152" s="35">
        <v>0</v>
      </c>
      <c r="F152" s="35">
        <v>0</v>
      </c>
      <c r="G152" s="35">
        <v>0</v>
      </c>
      <c r="H152" s="35">
        <v>0</v>
      </c>
      <c r="I152" s="36">
        <v>0</v>
      </c>
      <c r="J152" s="36">
        <v>0</v>
      </c>
      <c r="K152" s="36">
        <v>0</v>
      </c>
      <c r="L152" s="35">
        <v>0</v>
      </c>
      <c r="M152" s="37"/>
      <c r="N152" s="32"/>
    </row>
    <row r="153" spans="1:14" ht="15.65" x14ac:dyDescent="0.25">
      <c r="A153" s="33"/>
      <c r="B153" s="23" t="s">
        <v>23</v>
      </c>
      <c r="C153" s="54"/>
      <c r="D153" s="35">
        <f>SUM(E153:L153)</f>
        <v>0</v>
      </c>
      <c r="E153" s="35">
        <v>0</v>
      </c>
      <c r="F153" s="35">
        <v>0</v>
      </c>
      <c r="G153" s="35">
        <v>0</v>
      </c>
      <c r="H153" s="35">
        <v>0</v>
      </c>
      <c r="I153" s="36">
        <v>0</v>
      </c>
      <c r="J153" s="36">
        <v>0</v>
      </c>
      <c r="K153" s="36">
        <v>0</v>
      </c>
      <c r="L153" s="35">
        <v>0</v>
      </c>
      <c r="M153" s="37"/>
      <c r="N153" s="32"/>
    </row>
    <row r="154" spans="1:14" ht="15.65" x14ac:dyDescent="0.25">
      <c r="A154" s="33"/>
      <c r="B154" s="23" t="s">
        <v>24</v>
      </c>
      <c r="C154" s="54"/>
      <c r="D154" s="35">
        <f>SUM(E154:L154)</f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6">
        <v>0</v>
      </c>
      <c r="L154" s="35">
        <v>0</v>
      </c>
      <c r="M154" s="37"/>
      <c r="N154" s="32"/>
    </row>
    <row r="155" spans="1:14" ht="15.65" x14ac:dyDescent="0.25">
      <c r="A155" s="33"/>
      <c r="B155" s="23" t="s">
        <v>46</v>
      </c>
      <c r="C155" s="54"/>
      <c r="D155" s="35">
        <f>SUM(E155:L155)</f>
        <v>0</v>
      </c>
      <c r="E155" s="35">
        <v>0</v>
      </c>
      <c r="F155" s="35">
        <v>0</v>
      </c>
      <c r="G155" s="35">
        <v>0</v>
      </c>
      <c r="H155" s="35">
        <v>0</v>
      </c>
      <c r="I155" s="36">
        <v>0</v>
      </c>
      <c r="J155" s="36">
        <v>0</v>
      </c>
      <c r="K155" s="36">
        <v>0</v>
      </c>
      <c r="L155" s="35">
        <v>0</v>
      </c>
      <c r="M155" s="37"/>
      <c r="N155" s="32"/>
    </row>
    <row r="156" spans="1:14" ht="94.75" customHeight="1" x14ac:dyDescent="0.25">
      <c r="A156" s="33" t="s">
        <v>96</v>
      </c>
      <c r="B156" s="22" t="s">
        <v>97</v>
      </c>
      <c r="C156" s="64" t="s">
        <v>69</v>
      </c>
      <c r="D156" s="38">
        <f t="shared" ref="D156:L156" si="55">SUM(D157:D160)</f>
        <v>3000</v>
      </c>
      <c r="E156" s="38">
        <f t="shared" si="55"/>
        <v>3000</v>
      </c>
      <c r="F156" s="38">
        <f t="shared" si="55"/>
        <v>0</v>
      </c>
      <c r="G156" s="38">
        <f t="shared" si="55"/>
        <v>0</v>
      </c>
      <c r="H156" s="38">
        <f t="shared" si="55"/>
        <v>0</v>
      </c>
      <c r="I156" s="38">
        <f t="shared" si="55"/>
        <v>0</v>
      </c>
      <c r="J156" s="38">
        <f t="shared" si="55"/>
        <v>0</v>
      </c>
      <c r="K156" s="38">
        <f t="shared" si="55"/>
        <v>0</v>
      </c>
      <c r="L156" s="38">
        <f t="shared" si="55"/>
        <v>0</v>
      </c>
      <c r="M156" s="37"/>
      <c r="N156" s="32"/>
    </row>
    <row r="157" spans="1:14" ht="15.65" x14ac:dyDescent="0.25">
      <c r="A157" s="33"/>
      <c r="B157" s="23" t="s">
        <v>22</v>
      </c>
      <c r="C157" s="54"/>
      <c r="D157" s="35">
        <f>SUM(E157:L157)</f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7"/>
      <c r="N157" s="32"/>
    </row>
    <row r="158" spans="1:14" ht="15.65" x14ac:dyDescent="0.25">
      <c r="A158" s="33"/>
      <c r="B158" s="23" t="s">
        <v>23</v>
      </c>
      <c r="C158" s="54"/>
      <c r="D158" s="35">
        <f>SUM(E158:L158)</f>
        <v>0</v>
      </c>
      <c r="E158" s="38">
        <v>0</v>
      </c>
      <c r="F158" s="38">
        <v>0</v>
      </c>
      <c r="G158" s="38">
        <v>0</v>
      </c>
      <c r="H158" s="38">
        <v>0</v>
      </c>
      <c r="I158" s="39">
        <v>0</v>
      </c>
      <c r="J158" s="39">
        <v>0</v>
      </c>
      <c r="K158" s="39">
        <v>0</v>
      </c>
      <c r="L158" s="38">
        <v>0</v>
      </c>
      <c r="M158" s="37"/>
      <c r="N158" s="32"/>
    </row>
    <row r="159" spans="1:14" ht="15.65" x14ac:dyDescent="0.25">
      <c r="A159" s="33"/>
      <c r="B159" s="23" t="s">
        <v>24</v>
      </c>
      <c r="C159" s="54"/>
      <c r="D159" s="35">
        <f>SUM(E159:L159)</f>
        <v>3000</v>
      </c>
      <c r="E159" s="38">
        <v>3000</v>
      </c>
      <c r="F159" s="38">
        <v>0</v>
      </c>
      <c r="G159" s="38">
        <v>0</v>
      </c>
      <c r="H159" s="38">
        <v>0</v>
      </c>
      <c r="I159" s="39">
        <v>0</v>
      </c>
      <c r="J159" s="39">
        <v>0</v>
      </c>
      <c r="K159" s="39">
        <v>0</v>
      </c>
      <c r="L159" s="38">
        <v>0</v>
      </c>
      <c r="M159" s="37"/>
      <c r="N159" s="32"/>
    </row>
    <row r="160" spans="1:14" ht="15.65" x14ac:dyDescent="0.25">
      <c r="A160" s="33"/>
      <c r="B160" s="23" t="s">
        <v>46</v>
      </c>
      <c r="C160" s="54"/>
      <c r="D160" s="35">
        <f>SUM(E160:L160)</f>
        <v>0</v>
      </c>
      <c r="E160" s="35">
        <v>0</v>
      </c>
      <c r="F160" s="35">
        <v>0</v>
      </c>
      <c r="G160" s="35">
        <v>0</v>
      </c>
      <c r="H160" s="35">
        <v>0</v>
      </c>
      <c r="I160" s="36">
        <v>0</v>
      </c>
      <c r="J160" s="36">
        <v>0</v>
      </c>
      <c r="K160" s="36">
        <v>0</v>
      </c>
      <c r="L160" s="35">
        <v>0</v>
      </c>
      <c r="M160" s="37"/>
      <c r="N160" s="32"/>
    </row>
    <row r="161" spans="1:14" ht="15.8" customHeight="1" x14ac:dyDescent="0.25">
      <c r="A161" s="33"/>
      <c r="B161" s="40"/>
      <c r="C161" s="3" t="s">
        <v>98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2"/>
    </row>
    <row r="162" spans="1:14" ht="100.55" customHeight="1" x14ac:dyDescent="0.25">
      <c r="A162" s="33" t="s">
        <v>99</v>
      </c>
      <c r="B162" s="63" t="s">
        <v>100</v>
      </c>
      <c r="C162" s="64" t="s">
        <v>69</v>
      </c>
      <c r="D162" s="38">
        <f t="shared" ref="D162:L162" si="56">SUM(D163:D166)</f>
        <v>48139.200000000004</v>
      </c>
      <c r="E162" s="38">
        <f t="shared" si="56"/>
        <v>6154</v>
      </c>
      <c r="F162" s="38">
        <f t="shared" si="56"/>
        <v>6153.6</v>
      </c>
      <c r="G162" s="38">
        <f t="shared" si="56"/>
        <v>6335.1</v>
      </c>
      <c r="H162" s="38">
        <f t="shared" si="56"/>
        <v>5899.3</v>
      </c>
      <c r="I162" s="38">
        <f t="shared" si="56"/>
        <v>5899.3</v>
      </c>
      <c r="J162" s="38">
        <f t="shared" si="56"/>
        <v>5899.3</v>
      </c>
      <c r="K162" s="38">
        <f t="shared" si="56"/>
        <v>5899.3</v>
      </c>
      <c r="L162" s="38">
        <f t="shared" si="56"/>
        <v>5899.3</v>
      </c>
      <c r="M162" s="37" t="s">
        <v>101</v>
      </c>
      <c r="N162" s="32"/>
    </row>
    <row r="163" spans="1:14" ht="15.65" x14ac:dyDescent="0.25">
      <c r="A163" s="33"/>
      <c r="B163" s="23" t="s">
        <v>22</v>
      </c>
      <c r="C163" s="54"/>
      <c r="D163" s="35">
        <f>SUM(E163:L163)</f>
        <v>48139.200000000004</v>
      </c>
      <c r="E163" s="35">
        <v>6154</v>
      </c>
      <c r="F163" s="35">
        <v>6153.6</v>
      </c>
      <c r="G163" s="35">
        <v>6335.1</v>
      </c>
      <c r="H163" s="35">
        <v>5899.3</v>
      </c>
      <c r="I163" s="35">
        <v>5899.3</v>
      </c>
      <c r="J163" s="35">
        <v>5899.3</v>
      </c>
      <c r="K163" s="35">
        <v>5899.3</v>
      </c>
      <c r="L163" s="35">
        <v>5899.3</v>
      </c>
      <c r="M163" s="37"/>
      <c r="N163" s="32"/>
    </row>
    <row r="164" spans="1:14" ht="15.65" x14ac:dyDescent="0.25">
      <c r="A164" s="33"/>
      <c r="B164" s="23" t="s">
        <v>23</v>
      </c>
      <c r="C164" s="54"/>
      <c r="D164" s="35">
        <f>SUM(E164:L164)</f>
        <v>0</v>
      </c>
      <c r="E164" s="38">
        <v>0</v>
      </c>
      <c r="F164" s="38">
        <v>0</v>
      </c>
      <c r="G164" s="38">
        <v>0</v>
      </c>
      <c r="H164" s="38">
        <v>0</v>
      </c>
      <c r="I164" s="39">
        <v>0</v>
      </c>
      <c r="J164" s="39">
        <v>0</v>
      </c>
      <c r="K164" s="39">
        <v>0</v>
      </c>
      <c r="L164" s="38">
        <v>0</v>
      </c>
      <c r="M164" s="37"/>
      <c r="N164" s="32"/>
    </row>
    <row r="165" spans="1:14" ht="15.65" x14ac:dyDescent="0.25">
      <c r="A165" s="33"/>
      <c r="B165" s="23" t="s">
        <v>24</v>
      </c>
      <c r="C165" s="54"/>
      <c r="D165" s="35">
        <f>SUM(E165:L165)</f>
        <v>0</v>
      </c>
      <c r="E165" s="38">
        <v>0</v>
      </c>
      <c r="F165" s="38">
        <v>0</v>
      </c>
      <c r="G165" s="38">
        <v>0</v>
      </c>
      <c r="H165" s="38">
        <v>0</v>
      </c>
      <c r="I165" s="39">
        <v>0</v>
      </c>
      <c r="J165" s="39">
        <v>0</v>
      </c>
      <c r="K165" s="39">
        <v>0</v>
      </c>
      <c r="L165" s="38">
        <v>0</v>
      </c>
      <c r="M165" s="37"/>
      <c r="N165" s="32"/>
    </row>
    <row r="166" spans="1:14" ht="15.65" x14ac:dyDescent="0.25">
      <c r="A166" s="33"/>
      <c r="B166" s="23" t="s">
        <v>46</v>
      </c>
      <c r="C166" s="54"/>
      <c r="D166" s="35">
        <f>SUM(E166:L166)</f>
        <v>0</v>
      </c>
      <c r="E166" s="35">
        <v>0</v>
      </c>
      <c r="F166" s="35">
        <v>0</v>
      </c>
      <c r="G166" s="35">
        <v>0</v>
      </c>
      <c r="H166" s="35">
        <v>0</v>
      </c>
      <c r="I166" s="36">
        <v>0</v>
      </c>
      <c r="J166" s="36">
        <v>0</v>
      </c>
      <c r="K166" s="36">
        <v>0</v>
      </c>
      <c r="L166" s="35">
        <v>0</v>
      </c>
      <c r="M166" s="37"/>
      <c r="N166" s="32"/>
    </row>
    <row r="167" spans="1:14" ht="95.1" x14ac:dyDescent="0.25">
      <c r="A167" s="33" t="s">
        <v>102</v>
      </c>
      <c r="B167" s="63" t="s">
        <v>103</v>
      </c>
      <c r="C167" s="64" t="s">
        <v>69</v>
      </c>
      <c r="D167" s="38">
        <f t="shared" ref="D167:L167" si="57">SUM(D168:D171)</f>
        <v>85480</v>
      </c>
      <c r="E167" s="38">
        <f t="shared" si="57"/>
        <v>11049.5</v>
      </c>
      <c r="F167" s="38">
        <f t="shared" si="57"/>
        <v>11062.5</v>
      </c>
      <c r="G167" s="38">
        <f t="shared" si="57"/>
        <v>11118.5</v>
      </c>
      <c r="H167" s="38">
        <f t="shared" si="57"/>
        <v>10449.9</v>
      </c>
      <c r="I167" s="38">
        <f t="shared" si="57"/>
        <v>10449.9</v>
      </c>
      <c r="J167" s="38">
        <f t="shared" si="57"/>
        <v>10449.9</v>
      </c>
      <c r="K167" s="38">
        <f t="shared" si="57"/>
        <v>10449.9</v>
      </c>
      <c r="L167" s="38">
        <f t="shared" si="57"/>
        <v>10449.9</v>
      </c>
      <c r="M167" s="37" t="s">
        <v>104</v>
      </c>
      <c r="N167" s="32"/>
    </row>
    <row r="168" spans="1:14" ht="15.65" x14ac:dyDescent="0.25">
      <c r="A168" s="33"/>
      <c r="B168" s="23" t="s">
        <v>22</v>
      </c>
      <c r="C168" s="54"/>
      <c r="D168" s="35">
        <f>SUM(E168:L168)</f>
        <v>0</v>
      </c>
      <c r="E168" s="35">
        <v>0</v>
      </c>
      <c r="F168" s="35">
        <v>0</v>
      </c>
      <c r="G168" s="35">
        <v>0</v>
      </c>
      <c r="H168" s="35">
        <v>0</v>
      </c>
      <c r="I168" s="36">
        <v>0</v>
      </c>
      <c r="J168" s="36">
        <v>0</v>
      </c>
      <c r="K168" s="36">
        <v>0</v>
      </c>
      <c r="L168" s="35">
        <v>0</v>
      </c>
      <c r="M168" s="37"/>
      <c r="N168" s="32"/>
    </row>
    <row r="169" spans="1:14" ht="15.65" x14ac:dyDescent="0.25">
      <c r="A169" s="33"/>
      <c r="B169" s="23" t="s">
        <v>23</v>
      </c>
      <c r="C169" s="54"/>
      <c r="D169" s="35">
        <f>SUM(E169:L169)</f>
        <v>9495</v>
      </c>
      <c r="E169" s="38">
        <v>1411</v>
      </c>
      <c r="F169" s="38">
        <v>1424</v>
      </c>
      <c r="G169" s="38">
        <v>1480</v>
      </c>
      <c r="H169" s="38">
        <v>1036</v>
      </c>
      <c r="I169" s="38">
        <v>1036</v>
      </c>
      <c r="J169" s="38">
        <v>1036</v>
      </c>
      <c r="K169" s="38">
        <v>1036</v>
      </c>
      <c r="L169" s="38">
        <v>1036</v>
      </c>
      <c r="M169" s="37"/>
      <c r="N169" s="32"/>
    </row>
    <row r="170" spans="1:14" ht="15.65" x14ac:dyDescent="0.25">
      <c r="A170" s="33"/>
      <c r="B170" s="23" t="s">
        <v>24</v>
      </c>
      <c r="C170" s="54"/>
      <c r="D170" s="35">
        <f>SUM(E170:L170)</f>
        <v>75985</v>
      </c>
      <c r="E170" s="38">
        <v>9638.5</v>
      </c>
      <c r="F170" s="38">
        <v>9638.5</v>
      </c>
      <c r="G170" s="38">
        <v>9638.5</v>
      </c>
      <c r="H170" s="38">
        <v>9413.9</v>
      </c>
      <c r="I170" s="38">
        <v>9413.9</v>
      </c>
      <c r="J170" s="38">
        <v>9413.9</v>
      </c>
      <c r="K170" s="38">
        <v>9413.9</v>
      </c>
      <c r="L170" s="38">
        <v>9413.9</v>
      </c>
      <c r="M170" s="37"/>
      <c r="N170" s="32"/>
    </row>
    <row r="171" spans="1:14" ht="15.65" x14ac:dyDescent="0.25">
      <c r="A171" s="33"/>
      <c r="B171" s="23" t="s">
        <v>46</v>
      </c>
      <c r="C171" s="54"/>
      <c r="D171" s="35">
        <f>SUM(E171:L171)</f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7"/>
      <c r="N171" s="32"/>
    </row>
    <row r="172" spans="1:14" s="12" customFormat="1" ht="78.150000000000006" x14ac:dyDescent="0.2">
      <c r="A172" s="27" t="s">
        <v>105</v>
      </c>
      <c r="B172" s="28" t="s">
        <v>106</v>
      </c>
      <c r="C172" s="53"/>
      <c r="D172" s="30">
        <f t="shared" ref="D172:L172" si="58">SUM(D173:D176)</f>
        <v>593165.19100000011</v>
      </c>
      <c r="E172" s="30">
        <f t="shared" si="58"/>
        <v>73085.2</v>
      </c>
      <c r="F172" s="30">
        <f t="shared" si="58"/>
        <v>65902.75</v>
      </c>
      <c r="G172" s="30">
        <f t="shared" si="58"/>
        <v>65651.540999999997</v>
      </c>
      <c r="H172" s="30">
        <f t="shared" si="58"/>
        <v>77705.14</v>
      </c>
      <c r="I172" s="30">
        <f t="shared" si="58"/>
        <v>77705.14</v>
      </c>
      <c r="J172" s="30">
        <f t="shared" si="58"/>
        <v>77705.14</v>
      </c>
      <c r="K172" s="30">
        <f t="shared" si="58"/>
        <v>77705.14</v>
      </c>
      <c r="L172" s="30">
        <f t="shared" si="58"/>
        <v>77705.14</v>
      </c>
      <c r="M172" s="45"/>
      <c r="N172" s="32"/>
    </row>
    <row r="173" spans="1:14" s="12" customFormat="1" ht="15.65" x14ac:dyDescent="0.2">
      <c r="A173" s="33"/>
      <c r="B173" s="22" t="s">
        <v>22</v>
      </c>
      <c r="C173" s="54"/>
      <c r="D173" s="37">
        <f t="shared" ref="D173:L173" si="59">SUM(D178+D183+D188)</f>
        <v>0</v>
      </c>
      <c r="E173" s="37">
        <f t="shared" si="59"/>
        <v>0</v>
      </c>
      <c r="F173" s="37">
        <f t="shared" si="59"/>
        <v>0</v>
      </c>
      <c r="G173" s="37">
        <f t="shared" si="59"/>
        <v>0</v>
      </c>
      <c r="H173" s="37">
        <f t="shared" si="59"/>
        <v>0</v>
      </c>
      <c r="I173" s="66">
        <f t="shared" si="59"/>
        <v>0</v>
      </c>
      <c r="J173" s="66">
        <f t="shared" si="59"/>
        <v>0</v>
      </c>
      <c r="K173" s="66">
        <f t="shared" si="59"/>
        <v>0</v>
      </c>
      <c r="L173" s="37">
        <f t="shared" si="59"/>
        <v>0</v>
      </c>
      <c r="M173" s="37"/>
      <c r="N173" s="32"/>
    </row>
    <row r="174" spans="1:14" s="12" customFormat="1" ht="15.65" x14ac:dyDescent="0.2">
      <c r="A174" s="33"/>
      <c r="B174" s="22" t="s">
        <v>23</v>
      </c>
      <c r="C174" s="54"/>
      <c r="D174" s="37">
        <f t="shared" ref="D174:L174" si="60">SUM(D179+D184+D189)</f>
        <v>419.6</v>
      </c>
      <c r="E174" s="37">
        <f t="shared" si="60"/>
        <v>419.6</v>
      </c>
      <c r="F174" s="37">
        <f t="shared" si="60"/>
        <v>0</v>
      </c>
      <c r="G174" s="37">
        <f t="shared" si="60"/>
        <v>0</v>
      </c>
      <c r="H174" s="37">
        <f t="shared" si="60"/>
        <v>0</v>
      </c>
      <c r="I174" s="66">
        <f t="shared" si="60"/>
        <v>0</v>
      </c>
      <c r="J174" s="66">
        <f t="shared" si="60"/>
        <v>0</v>
      </c>
      <c r="K174" s="66">
        <f t="shared" si="60"/>
        <v>0</v>
      </c>
      <c r="L174" s="37">
        <f t="shared" si="60"/>
        <v>0</v>
      </c>
      <c r="M174" s="37"/>
      <c r="N174" s="32"/>
    </row>
    <row r="175" spans="1:14" s="12" customFormat="1" ht="15.65" x14ac:dyDescent="0.2">
      <c r="A175" s="33"/>
      <c r="B175" s="22" t="s">
        <v>24</v>
      </c>
      <c r="C175" s="54"/>
      <c r="D175" s="58">
        <f t="shared" ref="D175:L175" si="61">SUM(D180+D185+D190)</f>
        <v>592745.59100000013</v>
      </c>
      <c r="E175" s="58">
        <f t="shared" si="61"/>
        <v>72665.599999999991</v>
      </c>
      <c r="F175" s="58">
        <f t="shared" si="61"/>
        <v>65902.75</v>
      </c>
      <c r="G175" s="58">
        <f t="shared" si="61"/>
        <v>65651.540999999997</v>
      </c>
      <c r="H175" s="58">
        <f t="shared" si="61"/>
        <v>77705.14</v>
      </c>
      <c r="I175" s="62">
        <f t="shared" si="61"/>
        <v>77705.14</v>
      </c>
      <c r="J175" s="62">
        <f t="shared" si="61"/>
        <v>77705.14</v>
      </c>
      <c r="K175" s="62">
        <f t="shared" si="61"/>
        <v>77705.14</v>
      </c>
      <c r="L175" s="58">
        <f t="shared" si="61"/>
        <v>77705.14</v>
      </c>
      <c r="M175" s="37"/>
      <c r="N175" s="32"/>
    </row>
    <row r="176" spans="1:14" s="12" customFormat="1" ht="15.65" x14ac:dyDescent="0.2">
      <c r="A176" s="33"/>
      <c r="B176" s="22" t="s">
        <v>25</v>
      </c>
      <c r="C176" s="54"/>
      <c r="D176" s="37">
        <f t="shared" ref="D176:L176" si="62">SUM(D181+D186+D191)</f>
        <v>0</v>
      </c>
      <c r="E176" s="37">
        <f t="shared" si="62"/>
        <v>0</v>
      </c>
      <c r="F176" s="37">
        <f t="shared" si="62"/>
        <v>0</v>
      </c>
      <c r="G176" s="37">
        <f t="shared" si="62"/>
        <v>0</v>
      </c>
      <c r="H176" s="37">
        <f t="shared" si="62"/>
        <v>0</v>
      </c>
      <c r="I176" s="66">
        <f t="shared" si="62"/>
        <v>0</v>
      </c>
      <c r="J176" s="66">
        <f t="shared" si="62"/>
        <v>0</v>
      </c>
      <c r="K176" s="66">
        <f t="shared" si="62"/>
        <v>0</v>
      </c>
      <c r="L176" s="37">
        <f t="shared" si="62"/>
        <v>0</v>
      </c>
      <c r="M176" s="37"/>
      <c r="N176" s="32"/>
    </row>
    <row r="177" spans="1:14" s="12" customFormat="1" ht="46.9" x14ac:dyDescent="0.2">
      <c r="A177" s="33" t="s">
        <v>107</v>
      </c>
      <c r="B177" s="40" t="s">
        <v>35</v>
      </c>
      <c r="C177" s="54"/>
      <c r="D177" s="37">
        <f t="shared" ref="D177:L177" si="63">SUM(D178+D179+D180+D181)</f>
        <v>0</v>
      </c>
      <c r="E177" s="37">
        <f t="shared" si="63"/>
        <v>0</v>
      </c>
      <c r="F177" s="37">
        <f t="shared" si="63"/>
        <v>0</v>
      </c>
      <c r="G177" s="37">
        <f t="shared" si="63"/>
        <v>0</v>
      </c>
      <c r="H177" s="37">
        <f t="shared" si="63"/>
        <v>0</v>
      </c>
      <c r="I177" s="66">
        <f t="shared" si="63"/>
        <v>0</v>
      </c>
      <c r="J177" s="66">
        <f t="shared" si="63"/>
        <v>0</v>
      </c>
      <c r="K177" s="66">
        <f t="shared" si="63"/>
        <v>0</v>
      </c>
      <c r="L177" s="37">
        <f t="shared" si="63"/>
        <v>0</v>
      </c>
      <c r="M177" s="37"/>
      <c r="N177" s="32"/>
    </row>
    <row r="178" spans="1:14" s="12" customFormat="1" ht="15.65" x14ac:dyDescent="0.2">
      <c r="A178" s="33"/>
      <c r="B178" s="22" t="s">
        <v>22</v>
      </c>
      <c r="C178" s="54"/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66">
        <v>0</v>
      </c>
      <c r="J178" s="66">
        <v>0</v>
      </c>
      <c r="K178" s="66">
        <v>0</v>
      </c>
      <c r="L178" s="37">
        <v>0</v>
      </c>
      <c r="M178" s="37"/>
      <c r="N178" s="32"/>
    </row>
    <row r="179" spans="1:14" s="12" customFormat="1" ht="15.65" x14ac:dyDescent="0.2">
      <c r="A179" s="33"/>
      <c r="B179" s="22" t="s">
        <v>23</v>
      </c>
      <c r="C179" s="54"/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66">
        <v>0</v>
      </c>
      <c r="J179" s="66">
        <v>0</v>
      </c>
      <c r="K179" s="66">
        <v>0</v>
      </c>
      <c r="L179" s="37">
        <v>0</v>
      </c>
      <c r="M179" s="37"/>
      <c r="N179" s="32"/>
    </row>
    <row r="180" spans="1:14" s="12" customFormat="1" ht="15.65" x14ac:dyDescent="0.2">
      <c r="A180" s="33"/>
      <c r="B180" s="22" t="s">
        <v>24</v>
      </c>
      <c r="C180" s="54"/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66">
        <v>0</v>
      </c>
      <c r="J180" s="66">
        <v>0</v>
      </c>
      <c r="K180" s="66">
        <v>0</v>
      </c>
      <c r="L180" s="37">
        <v>0</v>
      </c>
      <c r="M180" s="37"/>
      <c r="N180" s="32"/>
    </row>
    <row r="181" spans="1:14" s="12" customFormat="1" ht="15.65" x14ac:dyDescent="0.2">
      <c r="A181" s="33"/>
      <c r="B181" s="22" t="s">
        <v>25</v>
      </c>
      <c r="C181" s="54"/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66">
        <v>0</v>
      </c>
      <c r="J181" s="66">
        <v>0</v>
      </c>
      <c r="K181" s="66">
        <v>0</v>
      </c>
      <c r="L181" s="37">
        <v>0</v>
      </c>
      <c r="M181" s="37"/>
      <c r="N181" s="32"/>
    </row>
    <row r="182" spans="1:14" s="12" customFormat="1" ht="62.5" x14ac:dyDescent="0.2">
      <c r="A182" s="33" t="s">
        <v>108</v>
      </c>
      <c r="B182" s="40" t="s">
        <v>37</v>
      </c>
      <c r="C182" s="54"/>
      <c r="D182" s="37">
        <f t="shared" ref="D182:L182" si="64">SUM(D183+D184+D185+D186)</f>
        <v>0</v>
      </c>
      <c r="E182" s="37">
        <f t="shared" si="64"/>
        <v>0</v>
      </c>
      <c r="F182" s="37">
        <f t="shared" si="64"/>
        <v>0</v>
      </c>
      <c r="G182" s="37">
        <f t="shared" si="64"/>
        <v>0</v>
      </c>
      <c r="H182" s="37">
        <f t="shared" si="64"/>
        <v>0</v>
      </c>
      <c r="I182" s="66">
        <f t="shared" si="64"/>
        <v>0</v>
      </c>
      <c r="J182" s="66">
        <f t="shared" si="64"/>
        <v>0</v>
      </c>
      <c r="K182" s="66">
        <f t="shared" si="64"/>
        <v>0</v>
      </c>
      <c r="L182" s="37">
        <f t="shared" si="64"/>
        <v>0</v>
      </c>
      <c r="M182" s="37"/>
      <c r="N182" s="32"/>
    </row>
    <row r="183" spans="1:14" s="12" customFormat="1" ht="15.65" x14ac:dyDescent="0.2">
      <c r="A183" s="33"/>
      <c r="B183" s="22" t="s">
        <v>22</v>
      </c>
      <c r="C183" s="54"/>
      <c r="D183" s="37">
        <f>SUM(E183:L183)</f>
        <v>0</v>
      </c>
      <c r="E183" s="37">
        <v>0</v>
      </c>
      <c r="F183" s="37">
        <v>0</v>
      </c>
      <c r="G183" s="37">
        <v>0</v>
      </c>
      <c r="H183" s="37">
        <v>0</v>
      </c>
      <c r="I183" s="66">
        <v>0</v>
      </c>
      <c r="J183" s="66">
        <v>0</v>
      </c>
      <c r="K183" s="66">
        <v>0</v>
      </c>
      <c r="L183" s="37">
        <v>0</v>
      </c>
      <c r="M183" s="37"/>
      <c r="N183" s="32"/>
    </row>
    <row r="184" spans="1:14" s="12" customFormat="1" ht="15.65" x14ac:dyDescent="0.2">
      <c r="A184" s="33"/>
      <c r="B184" s="22" t="s">
        <v>23</v>
      </c>
      <c r="C184" s="54"/>
      <c r="D184" s="37">
        <f>SUM(E184:L184)</f>
        <v>0</v>
      </c>
      <c r="E184" s="37">
        <v>0</v>
      </c>
      <c r="F184" s="37">
        <v>0</v>
      </c>
      <c r="G184" s="37">
        <v>0</v>
      </c>
      <c r="H184" s="37">
        <v>0</v>
      </c>
      <c r="I184" s="66">
        <v>0</v>
      </c>
      <c r="J184" s="66">
        <v>0</v>
      </c>
      <c r="K184" s="66">
        <v>0</v>
      </c>
      <c r="L184" s="37">
        <v>0</v>
      </c>
      <c r="M184" s="37"/>
      <c r="N184" s="32"/>
    </row>
    <row r="185" spans="1:14" s="12" customFormat="1" ht="15.65" x14ac:dyDescent="0.2">
      <c r="A185" s="33"/>
      <c r="B185" s="22" t="s">
        <v>24</v>
      </c>
      <c r="C185" s="54"/>
      <c r="D185" s="37">
        <f>SUM(E185:L185)</f>
        <v>0</v>
      </c>
      <c r="E185" s="37">
        <v>0</v>
      </c>
      <c r="F185" s="37">
        <v>0</v>
      </c>
      <c r="G185" s="37">
        <v>0</v>
      </c>
      <c r="H185" s="37">
        <v>0</v>
      </c>
      <c r="I185" s="66">
        <v>0</v>
      </c>
      <c r="J185" s="66">
        <v>0</v>
      </c>
      <c r="K185" s="66">
        <v>0</v>
      </c>
      <c r="L185" s="37">
        <v>0</v>
      </c>
      <c r="M185" s="37"/>
      <c r="N185" s="32"/>
    </row>
    <row r="186" spans="1:14" s="12" customFormat="1" ht="15.65" x14ac:dyDescent="0.2">
      <c r="A186" s="33"/>
      <c r="B186" s="22" t="s">
        <v>25</v>
      </c>
      <c r="C186" s="54"/>
      <c r="D186" s="37">
        <f>SUM(E186:L186)</f>
        <v>0</v>
      </c>
      <c r="E186" s="37">
        <v>0</v>
      </c>
      <c r="F186" s="37">
        <v>0</v>
      </c>
      <c r="G186" s="37">
        <v>0</v>
      </c>
      <c r="H186" s="37">
        <v>0</v>
      </c>
      <c r="I186" s="66">
        <v>0</v>
      </c>
      <c r="J186" s="66">
        <v>0</v>
      </c>
      <c r="K186" s="66">
        <v>0</v>
      </c>
      <c r="L186" s="37">
        <v>0</v>
      </c>
      <c r="M186" s="37"/>
      <c r="N186" s="32"/>
    </row>
    <row r="187" spans="1:14" s="12" customFormat="1" ht="31.25" x14ac:dyDescent="0.2">
      <c r="A187" s="33" t="s">
        <v>109</v>
      </c>
      <c r="B187" s="40" t="s">
        <v>39</v>
      </c>
      <c r="C187" s="54"/>
      <c r="D187" s="38">
        <f t="shared" ref="D187:L187" si="65">SUM(D188:D191)</f>
        <v>593165.19100000011</v>
      </c>
      <c r="E187" s="38">
        <f t="shared" si="65"/>
        <v>73085.2</v>
      </c>
      <c r="F187" s="38">
        <f t="shared" si="65"/>
        <v>65902.75</v>
      </c>
      <c r="G187" s="38">
        <f t="shared" si="65"/>
        <v>65651.540999999997</v>
      </c>
      <c r="H187" s="38">
        <f t="shared" si="65"/>
        <v>77705.14</v>
      </c>
      <c r="I187" s="39">
        <f t="shared" si="65"/>
        <v>77705.14</v>
      </c>
      <c r="J187" s="39">
        <f t="shared" si="65"/>
        <v>77705.14</v>
      </c>
      <c r="K187" s="39">
        <f t="shared" si="65"/>
        <v>77705.14</v>
      </c>
      <c r="L187" s="38">
        <f t="shared" si="65"/>
        <v>77705.14</v>
      </c>
      <c r="M187" s="37"/>
      <c r="N187" s="32"/>
    </row>
    <row r="188" spans="1:14" s="12" customFormat="1" ht="15.65" x14ac:dyDescent="0.2">
      <c r="A188" s="33"/>
      <c r="B188" s="22" t="s">
        <v>22</v>
      </c>
      <c r="C188" s="54"/>
      <c r="D188" s="35">
        <f t="shared" ref="D188:L188" si="66">SUM(D195+D200+D211)</f>
        <v>0</v>
      </c>
      <c r="E188" s="35">
        <f t="shared" si="66"/>
        <v>0</v>
      </c>
      <c r="F188" s="35">
        <f t="shared" si="66"/>
        <v>0</v>
      </c>
      <c r="G188" s="35">
        <f t="shared" si="66"/>
        <v>0</v>
      </c>
      <c r="H188" s="35">
        <f t="shared" si="66"/>
        <v>0</v>
      </c>
      <c r="I188" s="36">
        <f t="shared" si="66"/>
        <v>0</v>
      </c>
      <c r="J188" s="36">
        <f t="shared" si="66"/>
        <v>0</v>
      </c>
      <c r="K188" s="36">
        <f t="shared" si="66"/>
        <v>0</v>
      </c>
      <c r="L188" s="35">
        <f t="shared" si="66"/>
        <v>0</v>
      </c>
      <c r="M188" s="37"/>
      <c r="N188" s="32"/>
    </row>
    <row r="189" spans="1:14" s="12" customFormat="1" ht="15.65" x14ac:dyDescent="0.2">
      <c r="A189" s="33"/>
      <c r="B189" s="22" t="s">
        <v>23</v>
      </c>
      <c r="C189" s="54"/>
      <c r="D189" s="35">
        <f t="shared" ref="D189:L189" si="67">SUM(D196+D201+D212)</f>
        <v>419.6</v>
      </c>
      <c r="E189" s="35">
        <f t="shared" si="67"/>
        <v>419.6</v>
      </c>
      <c r="F189" s="35">
        <f t="shared" si="67"/>
        <v>0</v>
      </c>
      <c r="G189" s="35">
        <f t="shared" si="67"/>
        <v>0</v>
      </c>
      <c r="H189" s="35">
        <f t="shared" si="67"/>
        <v>0</v>
      </c>
      <c r="I189" s="35">
        <f t="shared" si="67"/>
        <v>0</v>
      </c>
      <c r="J189" s="35">
        <f t="shared" si="67"/>
        <v>0</v>
      </c>
      <c r="K189" s="35">
        <f t="shared" si="67"/>
        <v>0</v>
      </c>
      <c r="L189" s="35">
        <f t="shared" si="67"/>
        <v>0</v>
      </c>
      <c r="M189" s="37"/>
      <c r="N189" s="32"/>
    </row>
    <row r="190" spans="1:14" s="12" customFormat="1" ht="15.65" x14ac:dyDescent="0.2">
      <c r="A190" s="33"/>
      <c r="B190" s="22" t="s">
        <v>24</v>
      </c>
      <c r="C190" s="54"/>
      <c r="D190" s="35">
        <f>SUM(D197+D202+D213+D207)</f>
        <v>592745.59100000013</v>
      </c>
      <c r="E190" s="35">
        <f t="shared" ref="E190:L190" si="68">SUM(E197+E202+E207+E213)</f>
        <v>72665.599999999991</v>
      </c>
      <c r="F190" s="35">
        <f t="shared" si="68"/>
        <v>65902.75</v>
      </c>
      <c r="G190" s="35">
        <f t="shared" si="68"/>
        <v>65651.540999999997</v>
      </c>
      <c r="H190" s="35">
        <f t="shared" si="68"/>
        <v>77705.14</v>
      </c>
      <c r="I190" s="35">
        <f t="shared" si="68"/>
        <v>77705.14</v>
      </c>
      <c r="J190" s="35">
        <f t="shared" si="68"/>
        <v>77705.14</v>
      </c>
      <c r="K190" s="35">
        <f t="shared" si="68"/>
        <v>77705.14</v>
      </c>
      <c r="L190" s="35">
        <f t="shared" si="68"/>
        <v>77705.14</v>
      </c>
      <c r="M190" s="35"/>
      <c r="N190" s="32"/>
    </row>
    <row r="191" spans="1:14" s="12" customFormat="1" ht="15.65" x14ac:dyDescent="0.2">
      <c r="A191" s="33"/>
      <c r="B191" s="22" t="s">
        <v>25</v>
      </c>
      <c r="C191" s="54"/>
      <c r="D191" s="35">
        <f t="shared" ref="D191:L191" si="69">SUM(D198+D203+D219)</f>
        <v>0</v>
      </c>
      <c r="E191" s="35">
        <f t="shared" si="69"/>
        <v>0</v>
      </c>
      <c r="F191" s="35">
        <f t="shared" si="69"/>
        <v>0</v>
      </c>
      <c r="G191" s="35">
        <f t="shared" si="69"/>
        <v>0</v>
      </c>
      <c r="H191" s="35">
        <f t="shared" si="69"/>
        <v>0</v>
      </c>
      <c r="I191" s="35">
        <f t="shared" si="69"/>
        <v>0</v>
      </c>
      <c r="J191" s="35">
        <f t="shared" si="69"/>
        <v>0</v>
      </c>
      <c r="K191" s="35">
        <f t="shared" si="69"/>
        <v>0</v>
      </c>
      <c r="L191" s="35">
        <f t="shared" si="69"/>
        <v>0</v>
      </c>
      <c r="M191" s="37"/>
      <c r="N191" s="32"/>
    </row>
    <row r="192" spans="1:14" s="12" customFormat="1" ht="15.8" customHeight="1" x14ac:dyDescent="0.2">
      <c r="A192" s="33"/>
      <c r="B192" s="46"/>
      <c r="C192" s="3" t="s">
        <v>110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2"/>
    </row>
    <row r="193" spans="1:14" s="12" customFormat="1" ht="15.8" customHeight="1" x14ac:dyDescent="0.2">
      <c r="A193" s="33"/>
      <c r="B193" s="46"/>
      <c r="C193" s="3" t="s">
        <v>111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2"/>
    </row>
    <row r="194" spans="1:14" s="12" customFormat="1" ht="178.5" customHeight="1" x14ac:dyDescent="0.2">
      <c r="A194" s="33" t="s">
        <v>112</v>
      </c>
      <c r="B194" s="49" t="s">
        <v>113</v>
      </c>
      <c r="C194" s="64" t="s">
        <v>114</v>
      </c>
      <c r="D194" s="38">
        <f t="shared" ref="D194:L194" si="70">SUM(D195+D196+D197+D198)</f>
        <v>586332.99100000004</v>
      </c>
      <c r="E194" s="38">
        <f t="shared" si="70"/>
        <v>66253</v>
      </c>
      <c r="F194" s="38">
        <f t="shared" si="70"/>
        <v>65902.75</v>
      </c>
      <c r="G194" s="38">
        <f t="shared" si="70"/>
        <v>65651.540999999997</v>
      </c>
      <c r="H194" s="38">
        <f t="shared" si="70"/>
        <v>77705.14</v>
      </c>
      <c r="I194" s="39">
        <f t="shared" si="70"/>
        <v>77705.14</v>
      </c>
      <c r="J194" s="39">
        <f t="shared" si="70"/>
        <v>77705.14</v>
      </c>
      <c r="K194" s="39">
        <f t="shared" si="70"/>
        <v>77705.14</v>
      </c>
      <c r="L194" s="38">
        <f t="shared" si="70"/>
        <v>77705.14</v>
      </c>
      <c r="M194" s="37" t="s">
        <v>115</v>
      </c>
      <c r="N194" s="32"/>
    </row>
    <row r="195" spans="1:14" s="12" customFormat="1" ht="15.65" x14ac:dyDescent="0.2">
      <c r="A195" s="33"/>
      <c r="B195" s="22" t="s">
        <v>22</v>
      </c>
      <c r="C195" s="54"/>
      <c r="D195" s="35">
        <f>SUM(E195:L195)</f>
        <v>0</v>
      </c>
      <c r="E195" s="35">
        <v>0</v>
      </c>
      <c r="F195" s="35">
        <v>0</v>
      </c>
      <c r="G195" s="35">
        <v>0</v>
      </c>
      <c r="H195" s="35">
        <v>0</v>
      </c>
      <c r="I195" s="36">
        <v>0</v>
      </c>
      <c r="J195" s="36">
        <v>0</v>
      </c>
      <c r="K195" s="36">
        <v>0</v>
      </c>
      <c r="L195" s="35">
        <v>0</v>
      </c>
      <c r="M195" s="37"/>
      <c r="N195" s="32"/>
    </row>
    <row r="196" spans="1:14" s="12" customFormat="1" ht="15.65" x14ac:dyDescent="0.2">
      <c r="A196" s="33"/>
      <c r="B196" s="22" t="s">
        <v>23</v>
      </c>
      <c r="C196" s="54"/>
      <c r="D196" s="35">
        <f>SUM(E196:L196)</f>
        <v>419.6</v>
      </c>
      <c r="E196" s="35">
        <v>419.6</v>
      </c>
      <c r="F196" s="35">
        <v>0</v>
      </c>
      <c r="G196" s="35">
        <v>0</v>
      </c>
      <c r="H196" s="35">
        <v>0</v>
      </c>
      <c r="I196" s="36">
        <v>0</v>
      </c>
      <c r="J196" s="36">
        <v>0</v>
      </c>
      <c r="K196" s="36">
        <v>0</v>
      </c>
      <c r="L196" s="35">
        <v>0</v>
      </c>
      <c r="M196" s="37"/>
      <c r="N196" s="32"/>
    </row>
    <row r="197" spans="1:14" s="12" customFormat="1" ht="15.65" x14ac:dyDescent="0.2">
      <c r="A197" s="33"/>
      <c r="B197" s="22" t="s">
        <v>24</v>
      </c>
      <c r="C197" s="54"/>
      <c r="D197" s="35">
        <f>SUM(E197:L197)</f>
        <v>585913.39100000006</v>
      </c>
      <c r="E197" s="38">
        <v>65833.399999999994</v>
      </c>
      <c r="F197" s="38">
        <v>65902.75</v>
      </c>
      <c r="G197" s="38">
        <v>65651.540999999997</v>
      </c>
      <c r="H197" s="38">
        <v>77705.14</v>
      </c>
      <c r="I197" s="38">
        <v>77705.14</v>
      </c>
      <c r="J197" s="38">
        <v>77705.14</v>
      </c>
      <c r="K197" s="38">
        <v>77705.14</v>
      </c>
      <c r="L197" s="38">
        <v>77705.14</v>
      </c>
      <c r="M197" s="37"/>
      <c r="N197" s="32"/>
    </row>
    <row r="198" spans="1:14" s="12" customFormat="1" ht="15.65" x14ac:dyDescent="0.2">
      <c r="A198" s="33"/>
      <c r="B198" s="22" t="s">
        <v>25</v>
      </c>
      <c r="C198" s="54"/>
      <c r="D198" s="35">
        <f>SUM(E198:L198)</f>
        <v>0</v>
      </c>
      <c r="E198" s="35">
        <v>0</v>
      </c>
      <c r="F198" s="35">
        <v>0</v>
      </c>
      <c r="G198" s="35">
        <v>0</v>
      </c>
      <c r="H198" s="35">
        <v>0</v>
      </c>
      <c r="I198" s="36">
        <v>0</v>
      </c>
      <c r="J198" s="36">
        <v>0</v>
      </c>
      <c r="K198" s="36">
        <v>0</v>
      </c>
      <c r="L198" s="35">
        <v>0</v>
      </c>
      <c r="M198" s="37"/>
      <c r="N198" s="32"/>
    </row>
    <row r="199" spans="1:14" s="14" customFormat="1" ht="266.95" customHeight="1" x14ac:dyDescent="0.2">
      <c r="A199" s="60" t="s">
        <v>116</v>
      </c>
      <c r="B199" s="70" t="s">
        <v>117</v>
      </c>
      <c r="C199" s="72" t="s">
        <v>114</v>
      </c>
      <c r="D199" s="39">
        <f t="shared" ref="D199:L199" si="71">SUM(D200+D201+D202+D203)</f>
        <v>815.4</v>
      </c>
      <c r="E199" s="39">
        <f t="shared" si="71"/>
        <v>815.4</v>
      </c>
      <c r="F199" s="39">
        <f t="shared" si="71"/>
        <v>0</v>
      </c>
      <c r="G199" s="39">
        <f t="shared" si="71"/>
        <v>0</v>
      </c>
      <c r="H199" s="39">
        <f t="shared" si="71"/>
        <v>0</v>
      </c>
      <c r="I199" s="39">
        <f t="shared" si="71"/>
        <v>0</v>
      </c>
      <c r="J199" s="39">
        <f t="shared" si="71"/>
        <v>0</v>
      </c>
      <c r="K199" s="39">
        <f t="shared" si="71"/>
        <v>0</v>
      </c>
      <c r="L199" s="39">
        <f t="shared" si="71"/>
        <v>0</v>
      </c>
      <c r="M199" s="66" t="s">
        <v>118</v>
      </c>
      <c r="N199" s="73"/>
    </row>
    <row r="200" spans="1:14" s="14" customFormat="1" ht="15.65" x14ac:dyDescent="0.2">
      <c r="A200" s="60"/>
      <c r="B200" s="25" t="s">
        <v>22</v>
      </c>
      <c r="C200" s="61"/>
      <c r="D200" s="36">
        <f>SUM(E200:L200)</f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66"/>
      <c r="N200" s="73"/>
    </row>
    <row r="201" spans="1:14" s="14" customFormat="1" ht="15.65" x14ac:dyDescent="0.2">
      <c r="A201" s="60"/>
      <c r="B201" s="25" t="s">
        <v>23</v>
      </c>
      <c r="C201" s="61"/>
      <c r="D201" s="36">
        <f>SUM(E201:L201)</f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66"/>
      <c r="N201" s="73"/>
    </row>
    <row r="202" spans="1:14" s="14" customFormat="1" ht="15.65" x14ac:dyDescent="0.2">
      <c r="A202" s="60"/>
      <c r="B202" s="25" t="s">
        <v>24</v>
      </c>
      <c r="C202" s="61"/>
      <c r="D202" s="36">
        <f>SUM(E202:L202)</f>
        <v>815.4</v>
      </c>
      <c r="E202" s="39">
        <v>815.4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66"/>
      <c r="N202" s="73"/>
    </row>
    <row r="203" spans="1:14" s="12" customFormat="1" ht="15.65" x14ac:dyDescent="0.2">
      <c r="A203" s="33"/>
      <c r="B203" s="22" t="s">
        <v>25</v>
      </c>
      <c r="C203" s="54"/>
      <c r="D203" s="35">
        <f>SUM(E203:L203)</f>
        <v>0</v>
      </c>
      <c r="E203" s="35">
        <v>0</v>
      </c>
      <c r="F203" s="35">
        <v>0</v>
      </c>
      <c r="G203" s="35">
        <v>0</v>
      </c>
      <c r="H203" s="35">
        <v>0</v>
      </c>
      <c r="I203" s="36">
        <v>0</v>
      </c>
      <c r="J203" s="36">
        <v>0</v>
      </c>
      <c r="K203" s="36">
        <v>0</v>
      </c>
      <c r="L203" s="35">
        <v>0</v>
      </c>
      <c r="M203" s="37"/>
      <c r="N203" s="32"/>
    </row>
    <row r="204" spans="1:14" s="12" customFormat="1" ht="79.5" customHeight="1" x14ac:dyDescent="0.2">
      <c r="A204" s="33" t="s">
        <v>119</v>
      </c>
      <c r="B204" s="56" t="s">
        <v>120</v>
      </c>
      <c r="C204" s="48" t="s">
        <v>121</v>
      </c>
      <c r="D204" s="38">
        <f t="shared" ref="D204:L204" si="72">SUM(D205:D208)</f>
        <v>0</v>
      </c>
      <c r="E204" s="38">
        <f t="shared" si="72"/>
        <v>0</v>
      </c>
      <c r="F204" s="38">
        <f t="shared" si="72"/>
        <v>0</v>
      </c>
      <c r="G204" s="38">
        <f t="shared" si="72"/>
        <v>0</v>
      </c>
      <c r="H204" s="38">
        <f t="shared" si="72"/>
        <v>0</v>
      </c>
      <c r="I204" s="38">
        <f t="shared" si="72"/>
        <v>0</v>
      </c>
      <c r="J204" s="38">
        <f t="shared" si="72"/>
        <v>0</v>
      </c>
      <c r="K204" s="38">
        <f t="shared" si="72"/>
        <v>0</v>
      </c>
      <c r="L204" s="38">
        <f t="shared" si="72"/>
        <v>0</v>
      </c>
      <c r="M204" s="37" t="s">
        <v>118</v>
      </c>
      <c r="N204" s="32"/>
    </row>
    <row r="205" spans="1:14" s="12" customFormat="1" ht="15.65" x14ac:dyDescent="0.2">
      <c r="A205" s="33"/>
      <c r="B205" s="23" t="s">
        <v>22</v>
      </c>
      <c r="C205" s="54"/>
      <c r="D205" s="35">
        <f>SUM(E205:L205)</f>
        <v>0</v>
      </c>
      <c r="E205" s="35">
        <v>0</v>
      </c>
      <c r="F205" s="35">
        <v>0</v>
      </c>
      <c r="G205" s="35">
        <v>0</v>
      </c>
      <c r="H205" s="35">
        <v>0</v>
      </c>
      <c r="I205" s="36">
        <v>0</v>
      </c>
      <c r="J205" s="36">
        <v>0</v>
      </c>
      <c r="K205" s="36">
        <v>0</v>
      </c>
      <c r="L205" s="35">
        <v>0</v>
      </c>
      <c r="M205" s="37"/>
      <c r="N205" s="32"/>
    </row>
    <row r="206" spans="1:14" s="12" customFormat="1" ht="15.65" x14ac:dyDescent="0.2">
      <c r="A206" s="33"/>
      <c r="B206" s="23" t="s">
        <v>23</v>
      </c>
      <c r="C206" s="54"/>
      <c r="D206" s="35">
        <f>SUM(E206:L206)</f>
        <v>0</v>
      </c>
      <c r="E206" s="35">
        <v>0</v>
      </c>
      <c r="F206" s="35">
        <v>0</v>
      </c>
      <c r="G206" s="35">
        <v>0</v>
      </c>
      <c r="H206" s="35">
        <v>0</v>
      </c>
      <c r="I206" s="36">
        <v>0</v>
      </c>
      <c r="J206" s="36">
        <v>0</v>
      </c>
      <c r="K206" s="36">
        <v>0</v>
      </c>
      <c r="L206" s="35">
        <v>0</v>
      </c>
      <c r="M206" s="37"/>
      <c r="N206" s="32"/>
    </row>
    <row r="207" spans="1:14" s="12" customFormat="1" ht="15.65" x14ac:dyDescent="0.2">
      <c r="A207" s="33"/>
      <c r="B207" s="23" t="s">
        <v>24</v>
      </c>
      <c r="C207" s="54"/>
      <c r="D207" s="35">
        <f>SUM(E207:L207)</f>
        <v>0</v>
      </c>
      <c r="E207" s="35">
        <v>0</v>
      </c>
      <c r="F207" s="74">
        <v>0</v>
      </c>
      <c r="G207" s="74">
        <v>0</v>
      </c>
      <c r="H207" s="74">
        <v>0</v>
      </c>
      <c r="I207" s="74">
        <v>0</v>
      </c>
      <c r="J207" s="74">
        <v>0</v>
      </c>
      <c r="K207" s="74">
        <v>0</v>
      </c>
      <c r="L207" s="74">
        <v>0</v>
      </c>
      <c r="M207" s="37"/>
      <c r="N207" s="32"/>
    </row>
    <row r="208" spans="1:14" s="12" customFormat="1" ht="15.65" x14ac:dyDescent="0.2">
      <c r="A208" s="33"/>
      <c r="B208" s="23" t="s">
        <v>46</v>
      </c>
      <c r="C208" s="54"/>
      <c r="D208" s="35">
        <f>SUM(E208:L208)</f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6">
        <v>0</v>
      </c>
      <c r="L208" s="35">
        <v>0</v>
      </c>
      <c r="M208" s="37"/>
      <c r="N208" s="32"/>
    </row>
    <row r="209" spans="1:14" s="12" customFormat="1" ht="15.65" x14ac:dyDescent="0.25">
      <c r="A209" s="33"/>
      <c r="B209" s="22"/>
      <c r="C209" s="2" t="s">
        <v>122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2"/>
    </row>
    <row r="210" spans="1:14" s="12" customFormat="1" ht="173.25" customHeight="1" x14ac:dyDescent="0.2">
      <c r="A210" s="33" t="s">
        <v>123</v>
      </c>
      <c r="B210" s="70" t="s">
        <v>124</v>
      </c>
      <c r="C210" s="64" t="s">
        <v>114</v>
      </c>
      <c r="D210" s="35">
        <f t="shared" ref="D210:L210" si="73">SUM(D211:D219)</f>
        <v>6016.8</v>
      </c>
      <c r="E210" s="35">
        <f t="shared" si="73"/>
        <v>6016.8</v>
      </c>
      <c r="F210" s="35">
        <f t="shared" si="73"/>
        <v>0</v>
      </c>
      <c r="G210" s="35">
        <f t="shared" si="73"/>
        <v>0</v>
      </c>
      <c r="H210" s="35">
        <f t="shared" si="73"/>
        <v>0</v>
      </c>
      <c r="I210" s="35">
        <f t="shared" si="73"/>
        <v>0</v>
      </c>
      <c r="J210" s="35">
        <f t="shared" si="73"/>
        <v>0</v>
      </c>
      <c r="K210" s="35">
        <f t="shared" si="73"/>
        <v>0</v>
      </c>
      <c r="L210" s="35">
        <f t="shared" si="73"/>
        <v>0</v>
      </c>
      <c r="M210" s="37" t="s">
        <v>125</v>
      </c>
      <c r="N210" s="32"/>
    </row>
    <row r="211" spans="1:14" s="12" customFormat="1" ht="15.65" x14ac:dyDescent="0.2">
      <c r="A211" s="33"/>
      <c r="B211" s="22" t="s">
        <v>22</v>
      </c>
      <c r="C211" s="54"/>
      <c r="D211" s="35">
        <f>SUM(E211:L211)</f>
        <v>0</v>
      </c>
      <c r="E211" s="35">
        <v>0</v>
      </c>
      <c r="F211" s="35">
        <v>0</v>
      </c>
      <c r="G211" s="35">
        <v>0</v>
      </c>
      <c r="H211" s="35">
        <v>0</v>
      </c>
      <c r="I211" s="36">
        <v>0</v>
      </c>
      <c r="J211" s="36">
        <v>0</v>
      </c>
      <c r="K211" s="36">
        <v>0</v>
      </c>
      <c r="L211" s="35">
        <v>0</v>
      </c>
      <c r="M211" s="37"/>
      <c r="N211" s="32"/>
    </row>
    <row r="212" spans="1:14" s="12" customFormat="1" ht="15.65" x14ac:dyDescent="0.2">
      <c r="A212" s="33"/>
      <c r="B212" s="22" t="s">
        <v>23</v>
      </c>
      <c r="C212" s="54"/>
      <c r="D212" s="35">
        <f>SUM(E212:L212)</f>
        <v>0</v>
      </c>
      <c r="E212" s="35">
        <v>0</v>
      </c>
      <c r="F212" s="35">
        <v>0</v>
      </c>
      <c r="G212" s="35">
        <v>0</v>
      </c>
      <c r="H212" s="35">
        <v>0</v>
      </c>
      <c r="I212" s="36">
        <v>0</v>
      </c>
      <c r="J212" s="36">
        <v>0</v>
      </c>
      <c r="K212" s="36">
        <v>0</v>
      </c>
      <c r="L212" s="35">
        <v>0</v>
      </c>
      <c r="M212" s="37"/>
      <c r="N212" s="32"/>
    </row>
    <row r="213" spans="1:14" s="12" customFormat="1" ht="15.65" x14ac:dyDescent="0.2">
      <c r="A213" s="33"/>
      <c r="B213" s="22" t="s">
        <v>24</v>
      </c>
      <c r="C213" s="54"/>
      <c r="D213" s="35">
        <f>SUM(E213:L213)</f>
        <v>6016.8</v>
      </c>
      <c r="E213" s="35">
        <v>6016.8</v>
      </c>
      <c r="F213" s="35">
        <v>0</v>
      </c>
      <c r="G213" s="35">
        <v>0</v>
      </c>
      <c r="H213" s="35">
        <v>0</v>
      </c>
      <c r="I213" s="36">
        <v>0</v>
      </c>
      <c r="J213" s="36">
        <v>0</v>
      </c>
      <c r="K213" s="36">
        <v>0</v>
      </c>
      <c r="L213" s="35">
        <v>0</v>
      </c>
      <c r="M213" s="37"/>
      <c r="N213" s="32"/>
    </row>
    <row r="214" spans="1:14" s="12" customFormat="1" ht="15.65" x14ac:dyDescent="0.2">
      <c r="A214" s="33"/>
      <c r="B214" s="22" t="s">
        <v>25</v>
      </c>
      <c r="C214" s="54"/>
      <c r="D214" s="35">
        <f>SUM(E214:L214)</f>
        <v>0</v>
      </c>
      <c r="E214" s="35">
        <v>0</v>
      </c>
      <c r="F214" s="35">
        <v>0</v>
      </c>
      <c r="G214" s="35">
        <v>0</v>
      </c>
      <c r="H214" s="35">
        <v>0</v>
      </c>
      <c r="I214" s="36">
        <v>0</v>
      </c>
      <c r="J214" s="36">
        <v>0</v>
      </c>
      <c r="K214" s="36">
        <v>0</v>
      </c>
      <c r="L214" s="35">
        <v>0</v>
      </c>
      <c r="M214" s="37"/>
      <c r="N214" s="32"/>
    </row>
    <row r="215" spans="1:14" s="12" customFormat="1" ht="54.35" x14ac:dyDescent="0.2">
      <c r="A215" s="33" t="s">
        <v>126</v>
      </c>
      <c r="B215" s="70" t="s">
        <v>127</v>
      </c>
      <c r="C215" s="64" t="s">
        <v>128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7" t="s">
        <v>118</v>
      </c>
      <c r="N215" s="32"/>
    </row>
    <row r="216" spans="1:14" s="12" customFormat="1" ht="15.65" x14ac:dyDescent="0.2">
      <c r="A216" s="33"/>
      <c r="B216" s="22" t="s">
        <v>22</v>
      </c>
      <c r="C216" s="54"/>
      <c r="D216" s="35">
        <f>SUM(E216:L216)</f>
        <v>0</v>
      </c>
      <c r="E216" s="35">
        <v>0</v>
      </c>
      <c r="F216" s="35">
        <v>0</v>
      </c>
      <c r="G216" s="35">
        <v>0</v>
      </c>
      <c r="H216" s="35">
        <v>0</v>
      </c>
      <c r="I216" s="36">
        <v>0</v>
      </c>
      <c r="J216" s="36">
        <v>0</v>
      </c>
      <c r="K216" s="36">
        <v>0</v>
      </c>
      <c r="L216" s="35">
        <v>0</v>
      </c>
      <c r="M216" s="37"/>
      <c r="N216" s="32"/>
    </row>
    <row r="217" spans="1:14" s="12" customFormat="1" ht="15.65" x14ac:dyDescent="0.2">
      <c r="A217" s="33"/>
      <c r="B217" s="22" t="s">
        <v>23</v>
      </c>
      <c r="C217" s="54"/>
      <c r="D217" s="35">
        <f>SUM(E217:L217)</f>
        <v>0</v>
      </c>
      <c r="E217" s="35">
        <v>0</v>
      </c>
      <c r="F217" s="35">
        <v>0</v>
      </c>
      <c r="G217" s="35">
        <v>0</v>
      </c>
      <c r="H217" s="35">
        <v>0</v>
      </c>
      <c r="I217" s="36">
        <v>0</v>
      </c>
      <c r="J217" s="36">
        <v>0</v>
      </c>
      <c r="K217" s="36">
        <v>0</v>
      </c>
      <c r="L217" s="35">
        <v>0</v>
      </c>
      <c r="M217" s="37"/>
      <c r="N217" s="32"/>
    </row>
    <row r="218" spans="1:14" s="12" customFormat="1" ht="15.65" x14ac:dyDescent="0.2">
      <c r="A218" s="33"/>
      <c r="B218" s="22" t="s">
        <v>24</v>
      </c>
      <c r="C218" s="54"/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6">
        <v>0</v>
      </c>
      <c r="J218" s="36">
        <v>0</v>
      </c>
      <c r="K218" s="36">
        <v>0</v>
      </c>
      <c r="L218" s="35">
        <v>0</v>
      </c>
      <c r="M218" s="37"/>
      <c r="N218" s="32"/>
    </row>
    <row r="219" spans="1:14" s="12" customFormat="1" ht="15.65" x14ac:dyDescent="0.2">
      <c r="A219" s="33"/>
      <c r="B219" s="22" t="s">
        <v>25</v>
      </c>
      <c r="C219" s="54"/>
      <c r="D219" s="35">
        <f>SUM(E219:L219)</f>
        <v>0</v>
      </c>
      <c r="E219" s="35">
        <v>0</v>
      </c>
      <c r="F219" s="35">
        <v>0</v>
      </c>
      <c r="G219" s="35">
        <v>0</v>
      </c>
      <c r="H219" s="35">
        <v>0</v>
      </c>
      <c r="I219" s="36">
        <v>0</v>
      </c>
      <c r="J219" s="36">
        <v>0</v>
      </c>
      <c r="K219" s="36">
        <v>0</v>
      </c>
      <c r="L219" s="35">
        <v>0</v>
      </c>
      <c r="M219" s="37"/>
      <c r="N219" s="32"/>
    </row>
    <row r="220" spans="1:14" s="12" customFormat="1" ht="78.150000000000006" x14ac:dyDescent="0.2">
      <c r="A220" s="52" t="s">
        <v>129</v>
      </c>
      <c r="B220" s="28" t="s">
        <v>130</v>
      </c>
      <c r="C220" s="53"/>
      <c r="D220" s="30">
        <f t="shared" ref="D220:L220" si="74">SUM(D221:D224)</f>
        <v>5281.5426200000002</v>
      </c>
      <c r="E220" s="30">
        <f t="shared" si="74"/>
        <v>516.93200000000002</v>
      </c>
      <c r="F220" s="30">
        <f t="shared" si="74"/>
        <v>562.79999999999995</v>
      </c>
      <c r="G220" s="30">
        <f t="shared" si="74"/>
        <v>562.80177000000003</v>
      </c>
      <c r="H220" s="30">
        <f t="shared" si="74"/>
        <v>727.80177000000003</v>
      </c>
      <c r="I220" s="30">
        <f t="shared" si="74"/>
        <v>727.80177000000003</v>
      </c>
      <c r="J220" s="30">
        <f t="shared" si="74"/>
        <v>727.80177000000003</v>
      </c>
      <c r="K220" s="30">
        <f t="shared" si="74"/>
        <v>727.80177000000003</v>
      </c>
      <c r="L220" s="30">
        <f t="shared" si="74"/>
        <v>727.80177000000003</v>
      </c>
      <c r="M220" s="45"/>
      <c r="N220" s="32"/>
    </row>
    <row r="221" spans="1:14" s="12" customFormat="1" ht="15.65" x14ac:dyDescent="0.2">
      <c r="A221" s="33"/>
      <c r="B221" s="22" t="s">
        <v>22</v>
      </c>
      <c r="C221" s="54"/>
      <c r="D221" s="35">
        <f t="shared" ref="D221:L221" si="75">SUM(D226+D231+D236)</f>
        <v>0</v>
      </c>
      <c r="E221" s="35">
        <f t="shared" si="75"/>
        <v>0</v>
      </c>
      <c r="F221" s="35">
        <f t="shared" si="75"/>
        <v>0</v>
      </c>
      <c r="G221" s="35">
        <f t="shared" si="75"/>
        <v>0</v>
      </c>
      <c r="H221" s="35">
        <f t="shared" si="75"/>
        <v>0</v>
      </c>
      <c r="I221" s="36">
        <f t="shared" si="75"/>
        <v>0</v>
      </c>
      <c r="J221" s="36">
        <f t="shared" si="75"/>
        <v>0</v>
      </c>
      <c r="K221" s="36">
        <f t="shared" si="75"/>
        <v>0</v>
      </c>
      <c r="L221" s="35">
        <f t="shared" si="75"/>
        <v>0</v>
      </c>
      <c r="M221" s="37"/>
      <c r="N221" s="32"/>
    </row>
    <row r="222" spans="1:14" s="12" customFormat="1" ht="15.65" x14ac:dyDescent="0.2">
      <c r="A222" s="33"/>
      <c r="B222" s="22" t="s">
        <v>23</v>
      </c>
      <c r="C222" s="54"/>
      <c r="D222" s="35">
        <f t="shared" ref="D222:L222" si="76">SUM(D227+D232+D237)</f>
        <v>0</v>
      </c>
      <c r="E222" s="35">
        <f t="shared" si="76"/>
        <v>0</v>
      </c>
      <c r="F222" s="35">
        <f t="shared" si="76"/>
        <v>0</v>
      </c>
      <c r="G222" s="35">
        <f t="shared" si="76"/>
        <v>0</v>
      </c>
      <c r="H222" s="35">
        <f t="shared" si="76"/>
        <v>0</v>
      </c>
      <c r="I222" s="36">
        <f t="shared" si="76"/>
        <v>0</v>
      </c>
      <c r="J222" s="36">
        <f t="shared" si="76"/>
        <v>0</v>
      </c>
      <c r="K222" s="36">
        <f t="shared" si="76"/>
        <v>0</v>
      </c>
      <c r="L222" s="35">
        <f t="shared" si="76"/>
        <v>0</v>
      </c>
      <c r="M222" s="37"/>
      <c r="N222" s="32"/>
    </row>
    <row r="223" spans="1:14" s="12" customFormat="1" ht="15.65" x14ac:dyDescent="0.2">
      <c r="A223" s="33"/>
      <c r="B223" s="22" t="s">
        <v>24</v>
      </c>
      <c r="C223" s="54"/>
      <c r="D223" s="35">
        <f t="shared" ref="D223:L223" si="77">SUM(D228+D233+D238)</f>
        <v>5281.5426200000002</v>
      </c>
      <c r="E223" s="35">
        <f t="shared" si="77"/>
        <v>516.93200000000002</v>
      </c>
      <c r="F223" s="35">
        <f t="shared" si="77"/>
        <v>562.79999999999995</v>
      </c>
      <c r="G223" s="35">
        <f t="shared" si="77"/>
        <v>562.80177000000003</v>
      </c>
      <c r="H223" s="35">
        <f t="shared" si="77"/>
        <v>727.80177000000003</v>
      </c>
      <c r="I223" s="36">
        <f t="shared" si="77"/>
        <v>727.80177000000003</v>
      </c>
      <c r="J223" s="36">
        <f t="shared" si="77"/>
        <v>727.80177000000003</v>
      </c>
      <c r="K223" s="36">
        <f t="shared" si="77"/>
        <v>727.80177000000003</v>
      </c>
      <c r="L223" s="35">
        <f t="shared" si="77"/>
        <v>727.80177000000003</v>
      </c>
      <c r="M223" s="37"/>
      <c r="N223" s="32"/>
    </row>
    <row r="224" spans="1:14" s="12" customFormat="1" ht="15.65" x14ac:dyDescent="0.2">
      <c r="A224" s="33"/>
      <c r="B224" s="22" t="s">
        <v>25</v>
      </c>
      <c r="C224" s="54"/>
      <c r="D224" s="35">
        <f t="shared" ref="D224:L224" si="78">SUM(D229+D234+D239)</f>
        <v>0</v>
      </c>
      <c r="E224" s="35">
        <f t="shared" si="78"/>
        <v>0</v>
      </c>
      <c r="F224" s="35">
        <f t="shared" si="78"/>
        <v>0</v>
      </c>
      <c r="G224" s="35">
        <f t="shared" si="78"/>
        <v>0</v>
      </c>
      <c r="H224" s="35">
        <f t="shared" si="78"/>
        <v>0</v>
      </c>
      <c r="I224" s="36">
        <f t="shared" si="78"/>
        <v>0</v>
      </c>
      <c r="J224" s="36">
        <f t="shared" si="78"/>
        <v>0</v>
      </c>
      <c r="K224" s="36">
        <f t="shared" si="78"/>
        <v>0</v>
      </c>
      <c r="L224" s="35">
        <f t="shared" si="78"/>
        <v>0</v>
      </c>
      <c r="M224" s="37"/>
      <c r="N224" s="32"/>
    </row>
    <row r="225" spans="1:14" s="12" customFormat="1" ht="46.9" x14ac:dyDescent="0.2">
      <c r="A225" s="33" t="s">
        <v>131</v>
      </c>
      <c r="B225" s="40" t="s">
        <v>35</v>
      </c>
      <c r="C225" s="54"/>
      <c r="D225" s="35">
        <f t="shared" ref="D225:L225" si="79">SUM(D226+D227+D228+D229)</f>
        <v>0</v>
      </c>
      <c r="E225" s="35">
        <f t="shared" si="79"/>
        <v>0</v>
      </c>
      <c r="F225" s="35">
        <f t="shared" si="79"/>
        <v>0</v>
      </c>
      <c r="G225" s="35">
        <f t="shared" si="79"/>
        <v>0</v>
      </c>
      <c r="H225" s="35">
        <f t="shared" si="79"/>
        <v>0</v>
      </c>
      <c r="I225" s="36">
        <f t="shared" si="79"/>
        <v>0</v>
      </c>
      <c r="J225" s="36">
        <f t="shared" si="79"/>
        <v>0</v>
      </c>
      <c r="K225" s="36">
        <f t="shared" si="79"/>
        <v>0</v>
      </c>
      <c r="L225" s="35">
        <f t="shared" si="79"/>
        <v>0</v>
      </c>
      <c r="M225" s="37"/>
      <c r="N225" s="32"/>
    </row>
    <row r="226" spans="1:14" s="12" customFormat="1" ht="15.65" x14ac:dyDescent="0.2">
      <c r="A226" s="33"/>
      <c r="B226" s="22" t="s">
        <v>22</v>
      </c>
      <c r="C226" s="54"/>
      <c r="D226" s="35">
        <f>SUM(E226:L226)</f>
        <v>0</v>
      </c>
      <c r="E226" s="35">
        <v>0</v>
      </c>
      <c r="F226" s="35">
        <v>0</v>
      </c>
      <c r="G226" s="35">
        <v>0</v>
      </c>
      <c r="H226" s="35">
        <v>0</v>
      </c>
      <c r="I226" s="36">
        <v>0</v>
      </c>
      <c r="J226" s="36">
        <v>0</v>
      </c>
      <c r="K226" s="36">
        <v>0</v>
      </c>
      <c r="L226" s="35">
        <v>0</v>
      </c>
      <c r="M226" s="37"/>
      <c r="N226" s="32"/>
    </row>
    <row r="227" spans="1:14" s="12" customFormat="1" ht="15.65" x14ac:dyDescent="0.2">
      <c r="A227" s="33"/>
      <c r="B227" s="22" t="s">
        <v>23</v>
      </c>
      <c r="C227" s="54"/>
      <c r="D227" s="35">
        <f>SUM(E227:L227)</f>
        <v>0</v>
      </c>
      <c r="E227" s="35">
        <v>0</v>
      </c>
      <c r="F227" s="35">
        <v>0</v>
      </c>
      <c r="G227" s="35">
        <v>0</v>
      </c>
      <c r="H227" s="35">
        <v>0</v>
      </c>
      <c r="I227" s="36">
        <v>0</v>
      </c>
      <c r="J227" s="36">
        <v>0</v>
      </c>
      <c r="K227" s="36">
        <v>0</v>
      </c>
      <c r="L227" s="35">
        <v>0</v>
      </c>
      <c r="M227" s="37"/>
      <c r="N227" s="32"/>
    </row>
    <row r="228" spans="1:14" s="12" customFormat="1" ht="15.65" x14ac:dyDescent="0.2">
      <c r="A228" s="33"/>
      <c r="B228" s="22" t="s">
        <v>24</v>
      </c>
      <c r="C228" s="54"/>
      <c r="D228" s="35">
        <f>SUM(E228:L228)</f>
        <v>0</v>
      </c>
      <c r="E228" s="35">
        <v>0</v>
      </c>
      <c r="F228" s="35">
        <v>0</v>
      </c>
      <c r="G228" s="35">
        <v>0</v>
      </c>
      <c r="H228" s="35">
        <v>0</v>
      </c>
      <c r="I228" s="36">
        <v>0</v>
      </c>
      <c r="J228" s="36">
        <v>0</v>
      </c>
      <c r="K228" s="36">
        <v>0</v>
      </c>
      <c r="L228" s="35">
        <v>0</v>
      </c>
      <c r="M228" s="37"/>
      <c r="N228" s="32"/>
    </row>
    <row r="229" spans="1:14" s="12" customFormat="1" ht="15.65" x14ac:dyDescent="0.2">
      <c r="A229" s="33"/>
      <c r="B229" s="22" t="s">
        <v>25</v>
      </c>
      <c r="C229" s="54"/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6">
        <v>0</v>
      </c>
      <c r="J229" s="36">
        <v>0</v>
      </c>
      <c r="K229" s="36">
        <v>0</v>
      </c>
      <c r="L229" s="35">
        <v>0</v>
      </c>
      <c r="M229" s="37"/>
      <c r="N229" s="32"/>
    </row>
    <row r="230" spans="1:14" s="12" customFormat="1" ht="62.5" x14ac:dyDescent="0.2">
      <c r="A230" s="33" t="s">
        <v>132</v>
      </c>
      <c r="B230" s="40" t="s">
        <v>37</v>
      </c>
      <c r="C230" s="54"/>
      <c r="D230" s="35">
        <f t="shared" ref="D230:L230" si="80">SUM(D231+D232+D233+D234)</f>
        <v>0</v>
      </c>
      <c r="E230" s="35">
        <f t="shared" si="80"/>
        <v>0</v>
      </c>
      <c r="F230" s="35">
        <f t="shared" si="80"/>
        <v>0</v>
      </c>
      <c r="G230" s="35">
        <f t="shared" si="80"/>
        <v>0</v>
      </c>
      <c r="H230" s="35">
        <f t="shared" si="80"/>
        <v>0</v>
      </c>
      <c r="I230" s="36">
        <f t="shared" si="80"/>
        <v>0</v>
      </c>
      <c r="J230" s="36">
        <f t="shared" si="80"/>
        <v>0</v>
      </c>
      <c r="K230" s="36">
        <f t="shared" si="80"/>
        <v>0</v>
      </c>
      <c r="L230" s="35">
        <f t="shared" si="80"/>
        <v>0</v>
      </c>
      <c r="M230" s="37"/>
      <c r="N230" s="32"/>
    </row>
    <row r="231" spans="1:14" s="12" customFormat="1" ht="15.65" x14ac:dyDescent="0.2">
      <c r="A231" s="33"/>
      <c r="B231" s="22" t="s">
        <v>22</v>
      </c>
      <c r="C231" s="54"/>
      <c r="D231" s="35">
        <f>SUM(E231:L231)</f>
        <v>0</v>
      </c>
      <c r="E231" s="35">
        <v>0</v>
      </c>
      <c r="F231" s="35">
        <v>0</v>
      </c>
      <c r="G231" s="35">
        <v>0</v>
      </c>
      <c r="H231" s="35">
        <v>0</v>
      </c>
      <c r="I231" s="36">
        <v>0</v>
      </c>
      <c r="J231" s="36">
        <v>0</v>
      </c>
      <c r="K231" s="36">
        <v>0</v>
      </c>
      <c r="L231" s="35">
        <v>0</v>
      </c>
      <c r="M231" s="37"/>
      <c r="N231" s="32"/>
    </row>
    <row r="232" spans="1:14" s="12" customFormat="1" ht="15.65" x14ac:dyDescent="0.2">
      <c r="A232" s="33"/>
      <c r="B232" s="22" t="s">
        <v>23</v>
      </c>
      <c r="C232" s="54"/>
      <c r="D232" s="35">
        <f>SUM(E232:L232)</f>
        <v>0</v>
      </c>
      <c r="E232" s="35">
        <v>0</v>
      </c>
      <c r="F232" s="35">
        <v>0</v>
      </c>
      <c r="G232" s="35">
        <v>0</v>
      </c>
      <c r="H232" s="35">
        <v>0</v>
      </c>
      <c r="I232" s="36">
        <v>0</v>
      </c>
      <c r="J232" s="36">
        <v>0</v>
      </c>
      <c r="K232" s="36">
        <v>0</v>
      </c>
      <c r="L232" s="35">
        <v>0</v>
      </c>
      <c r="M232" s="37"/>
      <c r="N232" s="32"/>
    </row>
    <row r="233" spans="1:14" s="12" customFormat="1" ht="15.65" x14ac:dyDescent="0.2">
      <c r="A233" s="33"/>
      <c r="B233" s="22" t="s">
        <v>24</v>
      </c>
      <c r="C233" s="54"/>
      <c r="D233" s="35">
        <f>SUM(E233:L233)</f>
        <v>0</v>
      </c>
      <c r="E233" s="35">
        <v>0</v>
      </c>
      <c r="F233" s="35">
        <v>0</v>
      </c>
      <c r="G233" s="35">
        <v>0</v>
      </c>
      <c r="H233" s="35">
        <v>0</v>
      </c>
      <c r="I233" s="36">
        <v>0</v>
      </c>
      <c r="J233" s="36">
        <v>0</v>
      </c>
      <c r="K233" s="36">
        <v>0</v>
      </c>
      <c r="L233" s="35">
        <v>0</v>
      </c>
      <c r="M233" s="37"/>
      <c r="N233" s="32"/>
    </row>
    <row r="234" spans="1:14" s="12" customFormat="1" ht="15.65" x14ac:dyDescent="0.2">
      <c r="A234" s="33"/>
      <c r="B234" s="22" t="s">
        <v>25</v>
      </c>
      <c r="C234" s="54"/>
      <c r="D234" s="35">
        <f>SUM(E234:L234)</f>
        <v>0</v>
      </c>
      <c r="E234" s="35">
        <v>0</v>
      </c>
      <c r="F234" s="35">
        <v>0</v>
      </c>
      <c r="G234" s="35">
        <v>0</v>
      </c>
      <c r="H234" s="35">
        <v>0</v>
      </c>
      <c r="I234" s="36">
        <v>0</v>
      </c>
      <c r="J234" s="36">
        <v>0</v>
      </c>
      <c r="K234" s="36">
        <v>0</v>
      </c>
      <c r="L234" s="35">
        <v>0</v>
      </c>
      <c r="M234" s="37"/>
      <c r="N234" s="32"/>
    </row>
    <row r="235" spans="1:14" s="12" customFormat="1" ht="31.25" x14ac:dyDescent="0.2">
      <c r="A235" s="33" t="s">
        <v>133</v>
      </c>
      <c r="B235" s="40" t="s">
        <v>134</v>
      </c>
      <c r="C235" s="54"/>
      <c r="D235" s="35">
        <f t="shared" ref="D235:L235" si="81">SUM(D236+D237+D238+D239)</f>
        <v>5281.5426200000002</v>
      </c>
      <c r="E235" s="35">
        <f t="shared" si="81"/>
        <v>516.93200000000002</v>
      </c>
      <c r="F235" s="35">
        <f t="shared" si="81"/>
        <v>562.79999999999995</v>
      </c>
      <c r="G235" s="35">
        <f t="shared" si="81"/>
        <v>562.80177000000003</v>
      </c>
      <c r="H235" s="35">
        <f t="shared" si="81"/>
        <v>727.80177000000003</v>
      </c>
      <c r="I235" s="36">
        <f t="shared" si="81"/>
        <v>727.80177000000003</v>
      </c>
      <c r="J235" s="36">
        <f t="shared" si="81"/>
        <v>727.80177000000003</v>
      </c>
      <c r="K235" s="36">
        <f t="shared" si="81"/>
        <v>727.80177000000003</v>
      </c>
      <c r="L235" s="35">
        <f t="shared" si="81"/>
        <v>727.80177000000003</v>
      </c>
      <c r="M235" s="37"/>
      <c r="N235" s="32"/>
    </row>
    <row r="236" spans="1:14" s="12" customFormat="1" ht="15.65" x14ac:dyDescent="0.2">
      <c r="A236" s="33"/>
      <c r="B236" s="22" t="s">
        <v>22</v>
      </c>
      <c r="C236" s="54"/>
      <c r="D236" s="35">
        <f t="shared" ref="D236:L236" si="82">SUM(D243+D249+D255)</f>
        <v>0</v>
      </c>
      <c r="E236" s="35">
        <f t="shared" si="82"/>
        <v>0</v>
      </c>
      <c r="F236" s="35">
        <f t="shared" si="82"/>
        <v>0</v>
      </c>
      <c r="G236" s="35">
        <f t="shared" si="82"/>
        <v>0</v>
      </c>
      <c r="H236" s="35">
        <f t="shared" si="82"/>
        <v>0</v>
      </c>
      <c r="I236" s="36">
        <f t="shared" si="82"/>
        <v>0</v>
      </c>
      <c r="J236" s="36">
        <f t="shared" si="82"/>
        <v>0</v>
      </c>
      <c r="K236" s="36">
        <f t="shared" si="82"/>
        <v>0</v>
      </c>
      <c r="L236" s="35">
        <f t="shared" si="82"/>
        <v>0</v>
      </c>
      <c r="M236" s="37"/>
      <c r="N236" s="32"/>
    </row>
    <row r="237" spans="1:14" s="12" customFormat="1" ht="15.65" x14ac:dyDescent="0.2">
      <c r="A237" s="33"/>
      <c r="B237" s="22" t="s">
        <v>23</v>
      </c>
      <c r="C237" s="54"/>
      <c r="D237" s="35">
        <f t="shared" ref="D237:L237" si="83">SUM(D244+D250+D256)</f>
        <v>0</v>
      </c>
      <c r="E237" s="35">
        <f t="shared" si="83"/>
        <v>0</v>
      </c>
      <c r="F237" s="35">
        <f t="shared" si="83"/>
        <v>0</v>
      </c>
      <c r="G237" s="35">
        <f t="shared" si="83"/>
        <v>0</v>
      </c>
      <c r="H237" s="35">
        <f t="shared" si="83"/>
        <v>0</v>
      </c>
      <c r="I237" s="36">
        <f t="shared" si="83"/>
        <v>0</v>
      </c>
      <c r="J237" s="36">
        <f t="shared" si="83"/>
        <v>0</v>
      </c>
      <c r="K237" s="36">
        <f t="shared" si="83"/>
        <v>0</v>
      </c>
      <c r="L237" s="35">
        <f t="shared" si="83"/>
        <v>0</v>
      </c>
      <c r="M237" s="37"/>
      <c r="N237" s="32"/>
    </row>
    <row r="238" spans="1:14" s="12" customFormat="1" ht="15.65" x14ac:dyDescent="0.2">
      <c r="A238" s="33"/>
      <c r="B238" s="22" t="s">
        <v>24</v>
      </c>
      <c r="C238" s="54"/>
      <c r="D238" s="35">
        <f t="shared" ref="D238:L238" si="84">SUM(D245+D251+D257+D263)</f>
        <v>5281.5426200000002</v>
      </c>
      <c r="E238" s="35">
        <f t="shared" si="84"/>
        <v>516.93200000000002</v>
      </c>
      <c r="F238" s="35">
        <f t="shared" si="84"/>
        <v>562.79999999999995</v>
      </c>
      <c r="G238" s="35">
        <f t="shared" si="84"/>
        <v>562.80177000000003</v>
      </c>
      <c r="H238" s="35">
        <f t="shared" si="84"/>
        <v>727.80177000000003</v>
      </c>
      <c r="I238" s="35">
        <f t="shared" si="84"/>
        <v>727.80177000000003</v>
      </c>
      <c r="J238" s="35">
        <f t="shared" si="84"/>
        <v>727.80177000000003</v>
      </c>
      <c r="K238" s="35">
        <f t="shared" si="84"/>
        <v>727.80177000000003</v>
      </c>
      <c r="L238" s="35">
        <f t="shared" si="84"/>
        <v>727.80177000000003</v>
      </c>
      <c r="M238" s="37"/>
      <c r="N238" s="32"/>
    </row>
    <row r="239" spans="1:14" s="12" customFormat="1" ht="15.65" x14ac:dyDescent="0.2">
      <c r="A239" s="33"/>
      <c r="B239" s="22" t="s">
        <v>25</v>
      </c>
      <c r="C239" s="54"/>
      <c r="D239" s="35">
        <f t="shared" ref="D239:L239" si="85">SUM(D246+D252+D258)</f>
        <v>0</v>
      </c>
      <c r="E239" s="35">
        <f t="shared" si="85"/>
        <v>0</v>
      </c>
      <c r="F239" s="35">
        <f t="shared" si="85"/>
        <v>0</v>
      </c>
      <c r="G239" s="35">
        <f t="shared" si="85"/>
        <v>0</v>
      </c>
      <c r="H239" s="35">
        <f t="shared" si="85"/>
        <v>0</v>
      </c>
      <c r="I239" s="36">
        <f t="shared" si="85"/>
        <v>0</v>
      </c>
      <c r="J239" s="36">
        <f t="shared" si="85"/>
        <v>0</v>
      </c>
      <c r="K239" s="36">
        <f t="shared" si="85"/>
        <v>0</v>
      </c>
      <c r="L239" s="35">
        <f t="shared" si="85"/>
        <v>0</v>
      </c>
      <c r="M239" s="37"/>
      <c r="N239" s="32"/>
    </row>
    <row r="240" spans="1:14" s="12" customFormat="1" ht="15.8" customHeight="1" x14ac:dyDescent="0.2">
      <c r="A240" s="33"/>
      <c r="B240" s="46"/>
      <c r="C240" s="3" t="s">
        <v>135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2"/>
    </row>
    <row r="241" spans="1:14" s="12" customFormat="1" ht="15.8" customHeight="1" x14ac:dyDescent="0.2">
      <c r="A241" s="33"/>
      <c r="B241" s="46"/>
      <c r="C241" s="3" t="s">
        <v>136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2"/>
    </row>
    <row r="242" spans="1:14" s="12" customFormat="1" ht="62.5" x14ac:dyDescent="0.2">
      <c r="A242" s="60" t="s">
        <v>137</v>
      </c>
      <c r="B242" s="70" t="s">
        <v>138</v>
      </c>
      <c r="C242" s="72" t="s">
        <v>139</v>
      </c>
      <c r="D242" s="36">
        <f t="shared" ref="D242:L242" si="86">SUM(D243+D244+D245+D246)</f>
        <v>0</v>
      </c>
      <c r="E242" s="36">
        <f t="shared" si="86"/>
        <v>0</v>
      </c>
      <c r="F242" s="36">
        <f t="shared" si="86"/>
        <v>0</v>
      </c>
      <c r="G242" s="36">
        <f t="shared" si="86"/>
        <v>0</v>
      </c>
      <c r="H242" s="36">
        <f t="shared" si="86"/>
        <v>0</v>
      </c>
      <c r="I242" s="36">
        <f t="shared" si="86"/>
        <v>0</v>
      </c>
      <c r="J242" s="36">
        <f t="shared" si="86"/>
        <v>0</v>
      </c>
      <c r="K242" s="36">
        <f t="shared" si="86"/>
        <v>0</v>
      </c>
      <c r="L242" s="35">
        <f t="shared" si="86"/>
        <v>0</v>
      </c>
      <c r="M242" s="37" t="s">
        <v>140</v>
      </c>
      <c r="N242" s="32"/>
    </row>
    <row r="243" spans="1:14" s="12" customFormat="1" ht="15.65" x14ac:dyDescent="0.2">
      <c r="A243" s="60"/>
      <c r="B243" s="75" t="s">
        <v>22</v>
      </c>
      <c r="C243" s="76"/>
      <c r="D243" s="36">
        <f>SUM(E243:L243)</f>
        <v>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5">
        <v>0</v>
      </c>
      <c r="M243" s="37"/>
      <c r="N243" s="32"/>
    </row>
    <row r="244" spans="1:14" s="12" customFormat="1" ht="15.65" x14ac:dyDescent="0.2">
      <c r="A244" s="60"/>
      <c r="B244" s="75" t="s">
        <v>23</v>
      </c>
      <c r="C244" s="61"/>
      <c r="D244" s="36">
        <f>SUM(E244:L244)</f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5">
        <v>0</v>
      </c>
      <c r="M244" s="37"/>
      <c r="N244" s="32"/>
    </row>
    <row r="245" spans="1:14" s="12" customFormat="1" ht="15.65" x14ac:dyDescent="0.2">
      <c r="A245" s="60"/>
      <c r="B245" s="75" t="s">
        <v>24</v>
      </c>
      <c r="C245" s="61"/>
      <c r="D245" s="36">
        <f>SUM(E245:L245)</f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5">
        <v>0</v>
      </c>
      <c r="M245" s="37"/>
      <c r="N245" s="32"/>
    </row>
    <row r="246" spans="1:14" s="12" customFormat="1" ht="15.65" x14ac:dyDescent="0.2">
      <c r="A246" s="60"/>
      <c r="B246" s="75" t="s">
        <v>25</v>
      </c>
      <c r="C246" s="61"/>
      <c r="D246" s="36">
        <f>SUM(E246:L246)</f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5">
        <v>0</v>
      </c>
      <c r="M246" s="37"/>
      <c r="N246" s="32"/>
    </row>
    <row r="247" spans="1:14" s="12" customFormat="1" ht="15.8" customHeight="1" x14ac:dyDescent="0.2">
      <c r="A247" s="33"/>
      <c r="B247" s="46"/>
      <c r="C247" s="3" t="s">
        <v>141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2"/>
    </row>
    <row r="248" spans="1:14" s="12" customFormat="1" ht="67.75" customHeight="1" x14ac:dyDescent="0.25">
      <c r="A248" s="33" t="s">
        <v>142</v>
      </c>
      <c r="B248" s="77" t="s">
        <v>143</v>
      </c>
      <c r="C248" s="48" t="s">
        <v>144</v>
      </c>
      <c r="D248" s="35">
        <f t="shared" ref="D248:L248" si="87">SUM(D249:D252)</f>
        <v>1841.5426200000002</v>
      </c>
      <c r="E248" s="35">
        <f t="shared" si="87"/>
        <v>246.93199999999999</v>
      </c>
      <c r="F248" s="35">
        <f t="shared" si="87"/>
        <v>227.8</v>
      </c>
      <c r="G248" s="35">
        <f t="shared" si="87"/>
        <v>227.80177000000003</v>
      </c>
      <c r="H248" s="35">
        <f t="shared" si="87"/>
        <v>227.80177000000003</v>
      </c>
      <c r="I248" s="35">
        <f t="shared" si="87"/>
        <v>227.80177000000003</v>
      </c>
      <c r="J248" s="35">
        <f t="shared" si="87"/>
        <v>227.80177000000003</v>
      </c>
      <c r="K248" s="35">
        <f t="shared" si="87"/>
        <v>227.80177000000003</v>
      </c>
      <c r="L248" s="35">
        <f t="shared" si="87"/>
        <v>227.80177000000003</v>
      </c>
      <c r="M248" s="37" t="s">
        <v>145</v>
      </c>
      <c r="N248" s="32"/>
    </row>
    <row r="249" spans="1:14" s="12" customFormat="1" ht="15.65" x14ac:dyDescent="0.2">
      <c r="A249" s="33"/>
      <c r="B249" s="22" t="s">
        <v>22</v>
      </c>
      <c r="C249" s="54"/>
      <c r="D249" s="35">
        <f>SUM(E249:L249)</f>
        <v>0</v>
      </c>
      <c r="E249" s="35">
        <v>0</v>
      </c>
      <c r="F249" s="35">
        <v>0</v>
      </c>
      <c r="G249" s="35">
        <v>0</v>
      </c>
      <c r="H249" s="35">
        <v>0</v>
      </c>
      <c r="I249" s="36">
        <v>0</v>
      </c>
      <c r="J249" s="36">
        <v>0</v>
      </c>
      <c r="K249" s="36">
        <v>0</v>
      </c>
      <c r="L249" s="35">
        <v>0</v>
      </c>
      <c r="M249" s="37"/>
      <c r="N249" s="32"/>
    </row>
    <row r="250" spans="1:14" s="12" customFormat="1" ht="15.65" x14ac:dyDescent="0.2">
      <c r="A250" s="33"/>
      <c r="B250" s="22" t="s">
        <v>23</v>
      </c>
      <c r="C250" s="54"/>
      <c r="D250" s="35">
        <f>SUM(E250:L250)</f>
        <v>0</v>
      </c>
      <c r="E250" s="35">
        <v>0</v>
      </c>
      <c r="F250" s="35">
        <v>0</v>
      </c>
      <c r="G250" s="35">
        <v>0</v>
      </c>
      <c r="H250" s="35">
        <v>0</v>
      </c>
      <c r="I250" s="36">
        <v>0</v>
      </c>
      <c r="J250" s="36">
        <v>0</v>
      </c>
      <c r="K250" s="36">
        <v>0</v>
      </c>
      <c r="L250" s="35">
        <v>0</v>
      </c>
      <c r="M250" s="37"/>
      <c r="N250" s="32"/>
    </row>
    <row r="251" spans="1:14" s="12" customFormat="1" ht="15.65" x14ac:dyDescent="0.2">
      <c r="A251" s="33"/>
      <c r="B251" s="22" t="s">
        <v>24</v>
      </c>
      <c r="C251" s="54"/>
      <c r="D251" s="35">
        <f>SUM(E251:L251)</f>
        <v>1841.5426200000002</v>
      </c>
      <c r="E251" s="36">
        <v>246.93199999999999</v>
      </c>
      <c r="F251" s="36">
        <v>227.8</v>
      </c>
      <c r="G251" s="36">
        <f t="shared" ref="G251:L251" si="88">527.80177-300</f>
        <v>227.80177000000003</v>
      </c>
      <c r="H251" s="36">
        <f t="shared" si="88"/>
        <v>227.80177000000003</v>
      </c>
      <c r="I251" s="36">
        <f t="shared" si="88"/>
        <v>227.80177000000003</v>
      </c>
      <c r="J251" s="36">
        <f t="shared" si="88"/>
        <v>227.80177000000003</v>
      </c>
      <c r="K251" s="36">
        <f t="shared" si="88"/>
        <v>227.80177000000003</v>
      </c>
      <c r="L251" s="36">
        <f t="shared" si="88"/>
        <v>227.80177000000003</v>
      </c>
      <c r="M251" s="37"/>
      <c r="N251" s="32"/>
    </row>
    <row r="252" spans="1:14" s="12" customFormat="1" ht="15.65" x14ac:dyDescent="0.2">
      <c r="A252" s="33"/>
      <c r="B252" s="22" t="s">
        <v>25</v>
      </c>
      <c r="C252" s="54"/>
      <c r="D252" s="35">
        <f>SUM(E252:L252)</f>
        <v>0</v>
      </c>
      <c r="E252" s="35">
        <v>0</v>
      </c>
      <c r="F252" s="35">
        <v>0</v>
      </c>
      <c r="G252" s="35">
        <v>0</v>
      </c>
      <c r="H252" s="35">
        <v>0</v>
      </c>
      <c r="I252" s="36">
        <v>0</v>
      </c>
      <c r="J252" s="36">
        <v>0</v>
      </c>
      <c r="K252" s="36">
        <v>0</v>
      </c>
      <c r="L252" s="36">
        <v>0</v>
      </c>
      <c r="M252" s="37"/>
      <c r="N252" s="32"/>
    </row>
    <row r="253" spans="1:14" s="12" customFormat="1" ht="15.8" customHeight="1" x14ac:dyDescent="0.2">
      <c r="A253" s="33"/>
      <c r="B253" s="46"/>
      <c r="C253" s="3" t="s">
        <v>146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2"/>
    </row>
    <row r="254" spans="1:14" s="12" customFormat="1" ht="62.5" x14ac:dyDescent="0.2">
      <c r="A254" s="60" t="s">
        <v>147</v>
      </c>
      <c r="B254" s="56" t="s">
        <v>94</v>
      </c>
      <c r="C254" s="72" t="s">
        <v>144</v>
      </c>
      <c r="D254" s="36">
        <f t="shared" ref="D254:L254" si="89">SUM(D255+D256+D257+D258)</f>
        <v>2440</v>
      </c>
      <c r="E254" s="36">
        <f t="shared" si="89"/>
        <v>270</v>
      </c>
      <c r="F254" s="36">
        <f t="shared" si="89"/>
        <v>335</v>
      </c>
      <c r="G254" s="36">
        <f t="shared" si="89"/>
        <v>335</v>
      </c>
      <c r="H254" s="36">
        <f t="shared" si="89"/>
        <v>300</v>
      </c>
      <c r="I254" s="36">
        <f t="shared" si="89"/>
        <v>300</v>
      </c>
      <c r="J254" s="36">
        <f t="shared" si="89"/>
        <v>300</v>
      </c>
      <c r="K254" s="36">
        <f t="shared" si="89"/>
        <v>300</v>
      </c>
      <c r="L254" s="35">
        <f t="shared" si="89"/>
        <v>300</v>
      </c>
      <c r="M254" s="37" t="s">
        <v>148</v>
      </c>
      <c r="N254" s="32"/>
    </row>
    <row r="255" spans="1:14" s="12" customFormat="1" ht="15.65" x14ac:dyDescent="0.2">
      <c r="A255" s="60"/>
      <c r="B255" s="25" t="s">
        <v>22</v>
      </c>
      <c r="C255" s="61"/>
      <c r="D255" s="36">
        <f>SUM(E255:L255)</f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5">
        <v>0</v>
      </c>
      <c r="M255" s="37"/>
      <c r="N255" s="32"/>
    </row>
    <row r="256" spans="1:14" s="12" customFormat="1" ht="15.65" x14ac:dyDescent="0.2">
      <c r="A256" s="60"/>
      <c r="B256" s="25" t="s">
        <v>23</v>
      </c>
      <c r="C256" s="61"/>
      <c r="D256" s="36">
        <f>SUM(E256:L256)</f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5">
        <v>0</v>
      </c>
      <c r="M256" s="37"/>
      <c r="N256" s="32"/>
    </row>
    <row r="257" spans="1:14" s="12" customFormat="1" ht="15.65" x14ac:dyDescent="0.2">
      <c r="A257" s="60"/>
      <c r="B257" s="25" t="s">
        <v>24</v>
      </c>
      <c r="C257" s="61"/>
      <c r="D257" s="36">
        <f>SUM(E257:L257)</f>
        <v>2440</v>
      </c>
      <c r="E257" s="36">
        <v>270</v>
      </c>
      <c r="F257" s="36">
        <v>335</v>
      </c>
      <c r="G257" s="36">
        <v>335</v>
      </c>
      <c r="H257" s="36">
        <v>300</v>
      </c>
      <c r="I257" s="36">
        <v>300</v>
      </c>
      <c r="J257" s="36">
        <v>300</v>
      </c>
      <c r="K257" s="36">
        <v>300</v>
      </c>
      <c r="L257" s="36">
        <v>300</v>
      </c>
      <c r="M257" s="37"/>
      <c r="N257" s="32"/>
    </row>
    <row r="258" spans="1:14" s="12" customFormat="1" ht="15.65" x14ac:dyDescent="0.2">
      <c r="A258" s="33"/>
      <c r="B258" s="22" t="s">
        <v>25</v>
      </c>
      <c r="C258" s="54"/>
      <c r="D258" s="35">
        <f>SUM(E258:L258)</f>
        <v>0</v>
      </c>
      <c r="E258" s="35">
        <v>0</v>
      </c>
      <c r="F258" s="35">
        <v>0</v>
      </c>
      <c r="G258" s="35">
        <v>0</v>
      </c>
      <c r="H258" s="35">
        <v>0</v>
      </c>
      <c r="I258" s="36">
        <v>0</v>
      </c>
      <c r="J258" s="36">
        <v>0</v>
      </c>
      <c r="K258" s="36">
        <v>0</v>
      </c>
      <c r="L258" s="35">
        <v>0</v>
      </c>
      <c r="M258" s="37"/>
      <c r="N258" s="32"/>
    </row>
    <row r="259" spans="1:14" s="12" customFormat="1" ht="15.8" customHeight="1" x14ac:dyDescent="0.2">
      <c r="A259" s="33"/>
      <c r="B259" s="46"/>
      <c r="C259" s="3" t="s">
        <v>149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2"/>
    </row>
    <row r="260" spans="1:14" s="12" customFormat="1" ht="109.4" x14ac:dyDescent="0.2">
      <c r="A260" s="60" t="s">
        <v>150</v>
      </c>
      <c r="B260" s="56" t="s">
        <v>151</v>
      </c>
      <c r="C260" s="72" t="s">
        <v>144</v>
      </c>
      <c r="D260" s="36">
        <f t="shared" ref="D260:L260" si="90">SUM(D261+D262+D263+D264)</f>
        <v>1000</v>
      </c>
      <c r="E260" s="36">
        <f t="shared" si="90"/>
        <v>0</v>
      </c>
      <c r="F260" s="36">
        <f t="shared" si="90"/>
        <v>0</v>
      </c>
      <c r="G260" s="36">
        <f t="shared" si="90"/>
        <v>0</v>
      </c>
      <c r="H260" s="36">
        <f t="shared" si="90"/>
        <v>200</v>
      </c>
      <c r="I260" s="36">
        <f t="shared" si="90"/>
        <v>200</v>
      </c>
      <c r="J260" s="36">
        <f t="shared" si="90"/>
        <v>200</v>
      </c>
      <c r="K260" s="36">
        <f t="shared" si="90"/>
        <v>200</v>
      </c>
      <c r="L260" s="35">
        <f t="shared" si="90"/>
        <v>200</v>
      </c>
      <c r="M260" s="37" t="s">
        <v>152</v>
      </c>
      <c r="N260" s="32"/>
    </row>
    <row r="261" spans="1:14" s="12" customFormat="1" ht="15.65" x14ac:dyDescent="0.2">
      <c r="A261" s="60"/>
      <c r="B261" s="25" t="s">
        <v>22</v>
      </c>
      <c r="C261" s="61"/>
      <c r="D261" s="36">
        <f>SUM(E261:L261)</f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5">
        <v>0</v>
      </c>
      <c r="M261" s="37"/>
      <c r="N261" s="32"/>
    </row>
    <row r="262" spans="1:14" s="12" customFormat="1" ht="15.65" x14ac:dyDescent="0.2">
      <c r="A262" s="60"/>
      <c r="B262" s="25" t="s">
        <v>23</v>
      </c>
      <c r="C262" s="61"/>
      <c r="D262" s="36">
        <f>SUM(E262:L262)</f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5">
        <v>0</v>
      </c>
      <c r="M262" s="37"/>
      <c r="N262" s="32"/>
    </row>
    <row r="263" spans="1:14" s="12" customFormat="1" ht="15.65" x14ac:dyDescent="0.2">
      <c r="A263" s="60"/>
      <c r="B263" s="25" t="s">
        <v>24</v>
      </c>
      <c r="C263" s="61"/>
      <c r="D263" s="36">
        <f>SUM(E263:L263)</f>
        <v>1000</v>
      </c>
      <c r="E263" s="36">
        <v>0</v>
      </c>
      <c r="F263" s="36">
        <v>0</v>
      </c>
      <c r="G263" s="36">
        <v>0</v>
      </c>
      <c r="H263" s="36">
        <v>200</v>
      </c>
      <c r="I263" s="36">
        <v>200</v>
      </c>
      <c r="J263" s="36">
        <v>200</v>
      </c>
      <c r="K263" s="36">
        <v>200</v>
      </c>
      <c r="L263" s="36">
        <v>200</v>
      </c>
      <c r="M263" s="37"/>
      <c r="N263" s="32"/>
    </row>
    <row r="264" spans="1:14" s="12" customFormat="1" ht="15.65" x14ac:dyDescent="0.2">
      <c r="A264" s="33"/>
      <c r="B264" s="22" t="s">
        <v>25</v>
      </c>
      <c r="C264" s="54"/>
      <c r="D264" s="35">
        <f>SUM(E264:L264)</f>
        <v>0</v>
      </c>
      <c r="E264" s="35">
        <v>0</v>
      </c>
      <c r="F264" s="35">
        <v>0</v>
      </c>
      <c r="G264" s="35">
        <v>0</v>
      </c>
      <c r="H264" s="35">
        <v>0</v>
      </c>
      <c r="I264" s="36">
        <v>0</v>
      </c>
      <c r="J264" s="36">
        <v>0</v>
      </c>
      <c r="K264" s="36">
        <v>0</v>
      </c>
      <c r="L264" s="35">
        <v>0</v>
      </c>
      <c r="M264" s="37"/>
      <c r="N264" s="32"/>
    </row>
    <row r="265" spans="1:14" s="12" customFormat="1" ht="62.5" x14ac:dyDescent="0.2">
      <c r="A265" s="27" t="s">
        <v>153</v>
      </c>
      <c r="B265" s="28" t="s">
        <v>154</v>
      </c>
      <c r="C265" s="53"/>
      <c r="D265" s="30">
        <f t="shared" ref="D265:L265" si="91">SUM(D270+D275+D280)</f>
        <v>53245.204599999997</v>
      </c>
      <c r="E265" s="30">
        <f t="shared" si="91"/>
        <v>7163.67</v>
      </c>
      <c r="F265" s="30">
        <f t="shared" si="91"/>
        <v>6812.0435999999991</v>
      </c>
      <c r="G265" s="30">
        <f t="shared" si="91"/>
        <v>6826.7340000000004</v>
      </c>
      <c r="H265" s="30">
        <f t="shared" si="91"/>
        <v>6488.5514000000003</v>
      </c>
      <c r="I265" s="30">
        <f t="shared" si="91"/>
        <v>6488.5514000000003</v>
      </c>
      <c r="J265" s="30">
        <f t="shared" si="91"/>
        <v>6488.5514000000003</v>
      </c>
      <c r="K265" s="30">
        <f t="shared" si="91"/>
        <v>6488.5514000000003</v>
      </c>
      <c r="L265" s="30">
        <f t="shared" si="91"/>
        <v>6488.5514000000003</v>
      </c>
      <c r="M265" s="45"/>
      <c r="N265" s="32"/>
    </row>
    <row r="266" spans="1:14" s="12" customFormat="1" ht="15.65" x14ac:dyDescent="0.2">
      <c r="A266" s="33"/>
      <c r="B266" s="22" t="s">
        <v>22</v>
      </c>
      <c r="C266" s="54"/>
      <c r="D266" s="35">
        <f t="shared" ref="D266:L266" si="92">SUM(D271+D276+D281)</f>
        <v>0</v>
      </c>
      <c r="E266" s="35">
        <f t="shared" si="92"/>
        <v>0</v>
      </c>
      <c r="F266" s="35">
        <f t="shared" si="92"/>
        <v>0</v>
      </c>
      <c r="G266" s="35">
        <f t="shared" si="92"/>
        <v>0</v>
      </c>
      <c r="H266" s="35">
        <f t="shared" si="92"/>
        <v>0</v>
      </c>
      <c r="I266" s="35">
        <f t="shared" si="92"/>
        <v>0</v>
      </c>
      <c r="J266" s="35">
        <f t="shared" si="92"/>
        <v>0</v>
      </c>
      <c r="K266" s="35">
        <f t="shared" si="92"/>
        <v>0</v>
      </c>
      <c r="L266" s="35">
        <f t="shared" si="92"/>
        <v>0</v>
      </c>
      <c r="M266" s="37"/>
      <c r="N266" s="32"/>
    </row>
    <row r="267" spans="1:14" s="12" customFormat="1" ht="15.65" x14ac:dyDescent="0.2">
      <c r="A267" s="33"/>
      <c r="B267" s="22" t="s">
        <v>23</v>
      </c>
      <c r="C267" s="54"/>
      <c r="D267" s="38">
        <f t="shared" ref="D267:L267" si="93">SUM(D272+D277+D294)</f>
        <v>27960.9</v>
      </c>
      <c r="E267" s="38">
        <f t="shared" si="93"/>
        <v>3849.5</v>
      </c>
      <c r="F267" s="38">
        <f t="shared" si="93"/>
        <v>3348.2</v>
      </c>
      <c r="G267" s="38">
        <f t="shared" si="93"/>
        <v>3482.2</v>
      </c>
      <c r="H267" s="38">
        <f t="shared" si="93"/>
        <v>3456.2</v>
      </c>
      <c r="I267" s="38">
        <f t="shared" si="93"/>
        <v>3456.2</v>
      </c>
      <c r="J267" s="38">
        <f t="shared" si="93"/>
        <v>3456.2</v>
      </c>
      <c r="K267" s="38">
        <f t="shared" si="93"/>
        <v>3456.2</v>
      </c>
      <c r="L267" s="38">
        <f t="shared" si="93"/>
        <v>3456.2</v>
      </c>
      <c r="M267" s="37"/>
      <c r="N267" s="32"/>
    </row>
    <row r="268" spans="1:14" s="12" customFormat="1" ht="15.65" x14ac:dyDescent="0.2">
      <c r="A268" s="33"/>
      <c r="B268" s="22" t="s">
        <v>24</v>
      </c>
      <c r="C268" s="54"/>
      <c r="D268" s="38">
        <f t="shared" ref="D268:L268" si="94">SUM(D273+D278+D295)</f>
        <v>25284.304599999999</v>
      </c>
      <c r="E268" s="38">
        <f t="shared" si="94"/>
        <v>3314.17</v>
      </c>
      <c r="F268" s="38">
        <f t="shared" si="94"/>
        <v>3463.8435999999997</v>
      </c>
      <c r="G268" s="38">
        <f t="shared" si="94"/>
        <v>3344.5340000000001</v>
      </c>
      <c r="H268" s="38">
        <f t="shared" si="94"/>
        <v>3032.3514</v>
      </c>
      <c r="I268" s="38">
        <f t="shared" si="94"/>
        <v>3032.3514</v>
      </c>
      <c r="J268" s="38">
        <f t="shared" si="94"/>
        <v>3032.3514</v>
      </c>
      <c r="K268" s="38">
        <f t="shared" si="94"/>
        <v>3032.3514</v>
      </c>
      <c r="L268" s="38">
        <f t="shared" si="94"/>
        <v>3032.3514</v>
      </c>
      <c r="M268" s="37"/>
      <c r="N268" s="32"/>
    </row>
    <row r="269" spans="1:14" s="12" customFormat="1" ht="15.65" x14ac:dyDescent="0.2">
      <c r="A269" s="33"/>
      <c r="B269" s="22" t="s">
        <v>25</v>
      </c>
      <c r="C269" s="54"/>
      <c r="D269" s="35">
        <f t="shared" ref="D269:L269" si="95">SUM(D274+D279+D284)</f>
        <v>0</v>
      </c>
      <c r="E269" s="35">
        <f t="shared" si="95"/>
        <v>0</v>
      </c>
      <c r="F269" s="35">
        <f t="shared" si="95"/>
        <v>0</v>
      </c>
      <c r="G269" s="35">
        <f t="shared" si="95"/>
        <v>0</v>
      </c>
      <c r="H269" s="35">
        <f t="shared" si="95"/>
        <v>0</v>
      </c>
      <c r="I269" s="35">
        <f t="shared" si="95"/>
        <v>0</v>
      </c>
      <c r="J269" s="35">
        <f t="shared" si="95"/>
        <v>0</v>
      </c>
      <c r="K269" s="35">
        <f t="shared" si="95"/>
        <v>0</v>
      </c>
      <c r="L269" s="35">
        <f t="shared" si="95"/>
        <v>0</v>
      </c>
      <c r="M269" s="37"/>
      <c r="N269" s="32"/>
    </row>
    <row r="270" spans="1:14" s="12" customFormat="1" ht="46.9" x14ac:dyDescent="0.2">
      <c r="A270" s="33" t="s">
        <v>155</v>
      </c>
      <c r="B270" s="40" t="s">
        <v>35</v>
      </c>
      <c r="C270" s="54"/>
      <c r="D270" s="35">
        <f t="shared" ref="D270:L270" si="96">SUM(D271+D272+D273+D274)</f>
        <v>0</v>
      </c>
      <c r="E270" s="35">
        <f t="shared" si="96"/>
        <v>0</v>
      </c>
      <c r="F270" s="35">
        <f t="shared" si="96"/>
        <v>0</v>
      </c>
      <c r="G270" s="35">
        <f t="shared" si="96"/>
        <v>0</v>
      </c>
      <c r="H270" s="35">
        <f t="shared" si="96"/>
        <v>0</v>
      </c>
      <c r="I270" s="36">
        <f t="shared" si="96"/>
        <v>0</v>
      </c>
      <c r="J270" s="36">
        <f t="shared" si="96"/>
        <v>0</v>
      </c>
      <c r="K270" s="36">
        <f t="shared" si="96"/>
        <v>0</v>
      </c>
      <c r="L270" s="35">
        <f t="shared" si="96"/>
        <v>0</v>
      </c>
      <c r="M270" s="37"/>
      <c r="N270" s="32"/>
    </row>
    <row r="271" spans="1:14" s="12" customFormat="1" ht="15.65" x14ac:dyDescent="0.2">
      <c r="A271" s="33"/>
      <c r="B271" s="22" t="s">
        <v>22</v>
      </c>
      <c r="C271" s="54"/>
      <c r="D271" s="35">
        <f>SUM(E271:L271)</f>
        <v>0</v>
      </c>
      <c r="E271" s="35">
        <v>0</v>
      </c>
      <c r="F271" s="35">
        <v>0</v>
      </c>
      <c r="G271" s="35">
        <v>0</v>
      </c>
      <c r="H271" s="35">
        <v>0</v>
      </c>
      <c r="I271" s="36">
        <v>0</v>
      </c>
      <c r="J271" s="36">
        <v>0</v>
      </c>
      <c r="K271" s="36">
        <v>0</v>
      </c>
      <c r="L271" s="35">
        <v>0</v>
      </c>
      <c r="M271" s="37"/>
      <c r="N271" s="32"/>
    </row>
    <row r="272" spans="1:14" s="12" customFormat="1" ht="15.65" x14ac:dyDescent="0.2">
      <c r="A272" s="33"/>
      <c r="B272" s="22" t="s">
        <v>23</v>
      </c>
      <c r="C272" s="54"/>
      <c r="D272" s="35">
        <f>SUM(E272:L272)</f>
        <v>0</v>
      </c>
      <c r="E272" s="35">
        <v>0</v>
      </c>
      <c r="F272" s="35">
        <v>0</v>
      </c>
      <c r="G272" s="35">
        <v>0</v>
      </c>
      <c r="H272" s="35">
        <v>0</v>
      </c>
      <c r="I272" s="36">
        <v>0</v>
      </c>
      <c r="J272" s="36">
        <v>0</v>
      </c>
      <c r="K272" s="36">
        <v>0</v>
      </c>
      <c r="L272" s="35">
        <v>0</v>
      </c>
      <c r="M272" s="37"/>
      <c r="N272" s="32"/>
    </row>
    <row r="273" spans="1:14" s="12" customFormat="1" ht="15.65" x14ac:dyDescent="0.2">
      <c r="A273" s="33"/>
      <c r="B273" s="22" t="s">
        <v>24</v>
      </c>
      <c r="C273" s="54"/>
      <c r="D273" s="35">
        <f>SUM(E273:L273)</f>
        <v>0</v>
      </c>
      <c r="E273" s="35">
        <v>0</v>
      </c>
      <c r="F273" s="35">
        <v>0</v>
      </c>
      <c r="G273" s="35">
        <v>0</v>
      </c>
      <c r="H273" s="35">
        <v>0</v>
      </c>
      <c r="I273" s="36">
        <v>0</v>
      </c>
      <c r="J273" s="36">
        <v>0</v>
      </c>
      <c r="K273" s="36">
        <v>0</v>
      </c>
      <c r="L273" s="35">
        <v>0</v>
      </c>
      <c r="M273" s="37"/>
      <c r="N273" s="32"/>
    </row>
    <row r="274" spans="1:14" s="12" customFormat="1" ht="15.65" x14ac:dyDescent="0.2">
      <c r="A274" s="33"/>
      <c r="B274" s="22" t="s">
        <v>25</v>
      </c>
      <c r="C274" s="54"/>
      <c r="D274" s="35">
        <f>SUM(E274:L274)</f>
        <v>0</v>
      </c>
      <c r="E274" s="35">
        <v>0</v>
      </c>
      <c r="F274" s="35">
        <v>0</v>
      </c>
      <c r="G274" s="35">
        <v>0</v>
      </c>
      <c r="H274" s="35">
        <v>0</v>
      </c>
      <c r="I274" s="36">
        <v>0</v>
      </c>
      <c r="J274" s="36">
        <v>0</v>
      </c>
      <c r="K274" s="36">
        <v>0</v>
      </c>
      <c r="L274" s="35">
        <v>0</v>
      </c>
      <c r="M274" s="37"/>
      <c r="N274" s="32"/>
    </row>
    <row r="275" spans="1:14" ht="62.5" x14ac:dyDescent="0.25">
      <c r="A275" s="33" t="s">
        <v>156</v>
      </c>
      <c r="B275" s="40" t="s">
        <v>37</v>
      </c>
      <c r="C275" s="54"/>
      <c r="D275" s="35">
        <f t="shared" ref="D275:L275" si="97">SUM(D276+D277+D278+D279)</f>
        <v>0</v>
      </c>
      <c r="E275" s="35">
        <f t="shared" si="97"/>
        <v>0</v>
      </c>
      <c r="F275" s="35">
        <f t="shared" si="97"/>
        <v>0</v>
      </c>
      <c r="G275" s="35">
        <f t="shared" si="97"/>
        <v>0</v>
      </c>
      <c r="H275" s="35">
        <f t="shared" si="97"/>
        <v>0</v>
      </c>
      <c r="I275" s="36">
        <f t="shared" si="97"/>
        <v>0</v>
      </c>
      <c r="J275" s="36">
        <f t="shared" si="97"/>
        <v>0</v>
      </c>
      <c r="K275" s="36">
        <f t="shared" si="97"/>
        <v>0</v>
      </c>
      <c r="L275" s="35">
        <f t="shared" si="97"/>
        <v>0</v>
      </c>
      <c r="M275" s="37"/>
      <c r="N275" s="32"/>
    </row>
    <row r="276" spans="1:14" ht="15.65" x14ac:dyDescent="0.25">
      <c r="A276" s="33"/>
      <c r="B276" s="22" t="s">
        <v>22</v>
      </c>
      <c r="C276" s="54"/>
      <c r="D276" s="35">
        <f>SUM(E276:L276)</f>
        <v>0</v>
      </c>
      <c r="E276" s="35">
        <v>0</v>
      </c>
      <c r="F276" s="35">
        <v>0</v>
      </c>
      <c r="G276" s="35">
        <v>0</v>
      </c>
      <c r="H276" s="35">
        <v>0</v>
      </c>
      <c r="I276" s="36">
        <v>0</v>
      </c>
      <c r="J276" s="36">
        <v>0</v>
      </c>
      <c r="K276" s="36">
        <v>0</v>
      </c>
      <c r="L276" s="35">
        <v>0</v>
      </c>
      <c r="M276" s="37"/>
      <c r="N276" s="32"/>
    </row>
    <row r="277" spans="1:14" ht="15.65" x14ac:dyDescent="0.25">
      <c r="A277" s="33"/>
      <c r="B277" s="22" t="s">
        <v>23</v>
      </c>
      <c r="C277" s="54"/>
      <c r="D277" s="35">
        <f>SUM(E277:L277)</f>
        <v>0</v>
      </c>
      <c r="E277" s="35">
        <v>0</v>
      </c>
      <c r="F277" s="35">
        <v>0</v>
      </c>
      <c r="G277" s="35">
        <v>0</v>
      </c>
      <c r="H277" s="35">
        <v>0</v>
      </c>
      <c r="I277" s="36">
        <v>0</v>
      </c>
      <c r="J277" s="36">
        <v>0</v>
      </c>
      <c r="K277" s="36">
        <v>0</v>
      </c>
      <c r="L277" s="35">
        <v>0</v>
      </c>
      <c r="M277" s="37"/>
      <c r="N277" s="32"/>
    </row>
    <row r="278" spans="1:14" ht="15.65" x14ac:dyDescent="0.25">
      <c r="A278" s="33"/>
      <c r="B278" s="22" t="s">
        <v>24</v>
      </c>
      <c r="C278" s="54"/>
      <c r="D278" s="35">
        <f>SUM(E278:L278)</f>
        <v>0</v>
      </c>
      <c r="E278" s="35">
        <v>0</v>
      </c>
      <c r="F278" s="35">
        <v>0</v>
      </c>
      <c r="G278" s="35">
        <v>0</v>
      </c>
      <c r="H278" s="35">
        <v>0</v>
      </c>
      <c r="I278" s="36">
        <v>0</v>
      </c>
      <c r="J278" s="36">
        <v>0</v>
      </c>
      <c r="K278" s="36">
        <v>0</v>
      </c>
      <c r="L278" s="35">
        <v>0</v>
      </c>
      <c r="M278" s="37"/>
      <c r="N278" s="32"/>
    </row>
    <row r="279" spans="1:14" ht="15.65" x14ac:dyDescent="0.25">
      <c r="A279" s="33"/>
      <c r="B279" s="22" t="s">
        <v>25</v>
      </c>
      <c r="C279" s="54"/>
      <c r="D279" s="35">
        <f>SUM(E279:L279)</f>
        <v>0</v>
      </c>
      <c r="E279" s="35">
        <v>0</v>
      </c>
      <c r="F279" s="35">
        <v>0</v>
      </c>
      <c r="G279" s="35">
        <v>0</v>
      </c>
      <c r="H279" s="35">
        <v>0</v>
      </c>
      <c r="I279" s="36">
        <v>0</v>
      </c>
      <c r="J279" s="36">
        <v>0</v>
      </c>
      <c r="K279" s="36">
        <v>0</v>
      </c>
      <c r="L279" s="35">
        <v>0</v>
      </c>
      <c r="M279" s="37"/>
      <c r="N279" s="32"/>
    </row>
    <row r="280" spans="1:14" ht="31.25" x14ac:dyDescent="0.25">
      <c r="A280" s="33" t="s">
        <v>157</v>
      </c>
      <c r="B280" s="40" t="s">
        <v>134</v>
      </c>
      <c r="C280" s="54"/>
      <c r="D280" s="38">
        <f>SUM(D293:D296)</f>
        <v>53245.204599999997</v>
      </c>
      <c r="E280" s="38">
        <f t="shared" ref="E280:L280" si="98">E293+E294+E295+E296</f>
        <v>7163.67</v>
      </c>
      <c r="F280" s="38">
        <f t="shared" si="98"/>
        <v>6812.0435999999991</v>
      </c>
      <c r="G280" s="38">
        <f t="shared" si="98"/>
        <v>6826.7340000000004</v>
      </c>
      <c r="H280" s="38">
        <f t="shared" si="98"/>
        <v>6488.5514000000003</v>
      </c>
      <c r="I280" s="38">
        <f t="shared" si="98"/>
        <v>6488.5514000000003</v>
      </c>
      <c r="J280" s="38">
        <f t="shared" si="98"/>
        <v>6488.5514000000003</v>
      </c>
      <c r="K280" s="38">
        <f t="shared" si="98"/>
        <v>6488.5514000000003</v>
      </c>
      <c r="L280" s="38">
        <f t="shared" si="98"/>
        <v>6488.5514000000003</v>
      </c>
      <c r="M280" s="37"/>
      <c r="N280" s="32"/>
    </row>
    <row r="281" spans="1:14" ht="15.65" hidden="1" x14ac:dyDescent="0.25">
      <c r="A281" s="33"/>
      <c r="B281" s="22" t="s">
        <v>22</v>
      </c>
      <c r="C281" s="54"/>
      <c r="D281" s="35">
        <f>SUM(E281:L281)</f>
        <v>0</v>
      </c>
      <c r="E281" s="35">
        <f t="shared" ref="E281:L284" si="99">SUM(E288+E305)</f>
        <v>0</v>
      </c>
      <c r="F281" s="35">
        <f t="shared" si="99"/>
        <v>0</v>
      </c>
      <c r="G281" s="35">
        <f t="shared" si="99"/>
        <v>0</v>
      </c>
      <c r="H281" s="35">
        <f t="shared" si="99"/>
        <v>0</v>
      </c>
      <c r="I281" s="35">
        <f t="shared" si="99"/>
        <v>0</v>
      </c>
      <c r="J281" s="35">
        <f t="shared" si="99"/>
        <v>0</v>
      </c>
      <c r="K281" s="35">
        <f t="shared" si="99"/>
        <v>0</v>
      </c>
      <c r="L281" s="35">
        <f t="shared" si="99"/>
        <v>0</v>
      </c>
      <c r="M281" s="37"/>
      <c r="N281" s="32"/>
    </row>
    <row r="282" spans="1:14" ht="15.65" hidden="1" x14ac:dyDescent="0.25">
      <c r="A282" s="33"/>
      <c r="B282" s="22" t="s">
        <v>23</v>
      </c>
      <c r="C282" s="54"/>
      <c r="D282" s="38">
        <f>SUM(E282:L282)</f>
        <v>27516.800000000003</v>
      </c>
      <c r="E282" s="38">
        <f t="shared" si="99"/>
        <v>3323.4</v>
      </c>
      <c r="F282" s="38">
        <f t="shared" si="99"/>
        <v>3456.2</v>
      </c>
      <c r="G282" s="38">
        <f t="shared" si="99"/>
        <v>3456.2</v>
      </c>
      <c r="H282" s="38">
        <f t="shared" si="99"/>
        <v>3456.2</v>
      </c>
      <c r="I282" s="38">
        <f t="shared" si="99"/>
        <v>3456.2</v>
      </c>
      <c r="J282" s="38">
        <f t="shared" si="99"/>
        <v>3456.2</v>
      </c>
      <c r="K282" s="38">
        <f t="shared" si="99"/>
        <v>3456.2</v>
      </c>
      <c r="L282" s="38">
        <f t="shared" si="99"/>
        <v>3456.2</v>
      </c>
      <c r="M282" s="37"/>
      <c r="N282" s="32"/>
    </row>
    <row r="283" spans="1:14" ht="15.65" hidden="1" x14ac:dyDescent="0.25">
      <c r="A283" s="33"/>
      <c r="B283" s="22" t="s">
        <v>24</v>
      </c>
      <c r="C283" s="54"/>
      <c r="D283" s="38">
        <f>SUM(E283:L283)</f>
        <v>24367.665799999995</v>
      </c>
      <c r="E283" s="38">
        <f t="shared" si="99"/>
        <v>3038.4825999999998</v>
      </c>
      <c r="F283" s="38">
        <f t="shared" si="99"/>
        <v>3083.7565999999997</v>
      </c>
      <c r="G283" s="38">
        <f t="shared" si="99"/>
        <v>3083.7565999999997</v>
      </c>
      <c r="H283" s="38">
        <f t="shared" si="99"/>
        <v>3032.3339999999998</v>
      </c>
      <c r="I283" s="38">
        <f t="shared" si="99"/>
        <v>3032.3339999999998</v>
      </c>
      <c r="J283" s="38">
        <f t="shared" si="99"/>
        <v>3032.3339999999998</v>
      </c>
      <c r="K283" s="38">
        <f t="shared" si="99"/>
        <v>3032.3339999999998</v>
      </c>
      <c r="L283" s="38">
        <f t="shared" si="99"/>
        <v>3032.3339999999998</v>
      </c>
      <c r="M283" s="37"/>
      <c r="N283" s="32"/>
    </row>
    <row r="284" spans="1:14" ht="15.65" hidden="1" x14ac:dyDescent="0.25">
      <c r="A284" s="33"/>
      <c r="B284" s="22" t="s">
        <v>25</v>
      </c>
      <c r="C284" s="54"/>
      <c r="D284" s="35">
        <f>SUM(E284:L284)</f>
        <v>0</v>
      </c>
      <c r="E284" s="35">
        <f t="shared" si="99"/>
        <v>0</v>
      </c>
      <c r="F284" s="35">
        <f t="shared" si="99"/>
        <v>0</v>
      </c>
      <c r="G284" s="35">
        <f t="shared" si="99"/>
        <v>0</v>
      </c>
      <c r="H284" s="35">
        <f t="shared" si="99"/>
        <v>0</v>
      </c>
      <c r="I284" s="35">
        <f t="shared" si="99"/>
        <v>0</v>
      </c>
      <c r="J284" s="35">
        <f t="shared" si="99"/>
        <v>0</v>
      </c>
      <c r="K284" s="35">
        <f t="shared" si="99"/>
        <v>0</v>
      </c>
      <c r="L284" s="35">
        <f t="shared" si="99"/>
        <v>0</v>
      </c>
      <c r="M284" s="37"/>
      <c r="N284" s="32"/>
    </row>
    <row r="285" spans="1:14" ht="15.8" hidden="1" customHeight="1" x14ac:dyDescent="0.25">
      <c r="A285" s="33"/>
      <c r="B285" s="23"/>
      <c r="C285" s="3" t="s">
        <v>158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2"/>
    </row>
    <row r="286" spans="1:14" ht="15.8" hidden="1" customHeight="1" x14ac:dyDescent="0.25">
      <c r="A286" s="33"/>
      <c r="B286" s="46"/>
      <c r="C286" s="3" t="s">
        <v>159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2"/>
    </row>
    <row r="287" spans="1:14" ht="62.5" hidden="1" x14ac:dyDescent="0.25">
      <c r="A287" s="33" t="s">
        <v>160</v>
      </c>
      <c r="B287" s="63" t="s">
        <v>161</v>
      </c>
      <c r="C287" s="48" t="s">
        <v>144</v>
      </c>
      <c r="D287" s="38">
        <f t="shared" ref="D287:L287" si="100">SUM(D288:D291)</f>
        <v>43855.660799999998</v>
      </c>
      <c r="E287" s="38">
        <f t="shared" si="100"/>
        <v>5469.8825999999999</v>
      </c>
      <c r="F287" s="38">
        <f t="shared" si="100"/>
        <v>5483.6826000000001</v>
      </c>
      <c r="G287" s="38">
        <f t="shared" si="100"/>
        <v>5483.6826000000001</v>
      </c>
      <c r="H287" s="38">
        <f t="shared" si="100"/>
        <v>5483.6826000000001</v>
      </c>
      <c r="I287" s="38">
        <f t="shared" si="100"/>
        <v>5483.6826000000001</v>
      </c>
      <c r="J287" s="38">
        <f t="shared" si="100"/>
        <v>5483.6826000000001</v>
      </c>
      <c r="K287" s="38">
        <f t="shared" si="100"/>
        <v>5483.6826000000001</v>
      </c>
      <c r="L287" s="38">
        <f t="shared" si="100"/>
        <v>5483.6826000000001</v>
      </c>
      <c r="M287" s="37" t="s">
        <v>162</v>
      </c>
      <c r="N287" s="32"/>
    </row>
    <row r="288" spans="1:14" ht="15.65" hidden="1" x14ac:dyDescent="0.25">
      <c r="A288" s="33"/>
      <c r="B288" s="22" t="s">
        <v>22</v>
      </c>
      <c r="C288" s="54"/>
      <c r="D288" s="35">
        <f>SUM(E288:L288)</f>
        <v>0</v>
      </c>
      <c r="E288" s="35">
        <v>0</v>
      </c>
      <c r="F288" s="35">
        <v>0</v>
      </c>
      <c r="G288" s="35">
        <v>0</v>
      </c>
      <c r="H288" s="35">
        <v>0</v>
      </c>
      <c r="I288" s="36">
        <v>0</v>
      </c>
      <c r="J288" s="36">
        <v>0</v>
      </c>
      <c r="K288" s="36">
        <v>0</v>
      </c>
      <c r="L288" s="35">
        <v>0</v>
      </c>
      <c r="M288" s="37"/>
      <c r="N288" s="32"/>
    </row>
    <row r="289" spans="1:14" ht="15.65" hidden="1" x14ac:dyDescent="0.25">
      <c r="A289" s="33"/>
      <c r="B289" s="22" t="s">
        <v>23</v>
      </c>
      <c r="C289" s="54"/>
      <c r="D289" s="35">
        <f>SUM(E289:L289)</f>
        <v>27516.800000000003</v>
      </c>
      <c r="E289" s="37">
        <v>3323.4</v>
      </c>
      <c r="F289" s="37">
        <v>3456.2</v>
      </c>
      <c r="G289" s="37">
        <v>3456.2</v>
      </c>
      <c r="H289" s="37">
        <v>3456.2</v>
      </c>
      <c r="I289" s="37">
        <v>3456.2</v>
      </c>
      <c r="J289" s="37">
        <v>3456.2</v>
      </c>
      <c r="K289" s="37">
        <v>3456.2</v>
      </c>
      <c r="L289" s="37">
        <v>3456.2</v>
      </c>
      <c r="M289" s="37"/>
      <c r="N289" s="32"/>
    </row>
    <row r="290" spans="1:14" ht="15.65" hidden="1" x14ac:dyDescent="0.25">
      <c r="A290" s="33"/>
      <c r="B290" s="22" t="s">
        <v>24</v>
      </c>
      <c r="C290" s="54"/>
      <c r="D290" s="35">
        <f>SUM(E290:L290)</f>
        <v>16338.860799999997</v>
      </c>
      <c r="E290" s="37">
        <v>2146.4825999999998</v>
      </c>
      <c r="F290" s="37">
        <v>2027.4826</v>
      </c>
      <c r="G290" s="37">
        <v>2027.4826</v>
      </c>
      <c r="H290" s="37">
        <v>2027.4826</v>
      </c>
      <c r="I290" s="37">
        <v>2027.4826</v>
      </c>
      <c r="J290" s="37">
        <v>2027.4826</v>
      </c>
      <c r="K290" s="37">
        <v>2027.4826</v>
      </c>
      <c r="L290" s="37">
        <v>2027.4826</v>
      </c>
      <c r="M290" s="37"/>
      <c r="N290" s="32"/>
    </row>
    <row r="291" spans="1:14" ht="15.65" hidden="1" x14ac:dyDescent="0.25">
      <c r="A291" s="33"/>
      <c r="B291" s="22" t="s">
        <v>25</v>
      </c>
      <c r="C291" s="54"/>
      <c r="D291" s="35">
        <f>SUM(E291:L291)</f>
        <v>0</v>
      </c>
      <c r="E291" s="35">
        <v>0</v>
      </c>
      <c r="F291" s="35">
        <v>0</v>
      </c>
      <c r="G291" s="35">
        <v>0</v>
      </c>
      <c r="H291" s="35">
        <v>0</v>
      </c>
      <c r="I291" s="36">
        <v>0</v>
      </c>
      <c r="J291" s="36">
        <v>0</v>
      </c>
      <c r="K291" s="36">
        <v>0</v>
      </c>
      <c r="L291" s="35">
        <v>0</v>
      </c>
      <c r="M291" s="37"/>
      <c r="N291" s="32"/>
    </row>
    <row r="292" spans="1:14" ht="15.8" hidden="1" customHeight="1" x14ac:dyDescent="0.25">
      <c r="A292" s="33"/>
      <c r="B292" s="22"/>
      <c r="C292" s="3" t="s">
        <v>163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2"/>
    </row>
    <row r="293" spans="1:14" ht="15.65" x14ac:dyDescent="0.25">
      <c r="A293" s="33"/>
      <c r="B293" s="22" t="s">
        <v>22</v>
      </c>
      <c r="C293" s="54"/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6">
        <v>0</v>
      </c>
      <c r="J293" s="36">
        <v>0</v>
      </c>
      <c r="K293" s="36">
        <v>0</v>
      </c>
      <c r="L293" s="35">
        <v>0</v>
      </c>
      <c r="M293" s="37"/>
      <c r="N293" s="32"/>
    </row>
    <row r="294" spans="1:14" ht="15.65" x14ac:dyDescent="0.25">
      <c r="A294" s="33"/>
      <c r="B294" s="22" t="s">
        <v>23</v>
      </c>
      <c r="C294" s="54"/>
      <c r="D294" s="38">
        <f>SUM(E294:L294)</f>
        <v>27960.9</v>
      </c>
      <c r="E294" s="38">
        <f t="shared" ref="E294:L295" si="101">E300+E306</f>
        <v>3849.5</v>
      </c>
      <c r="F294" s="38">
        <f t="shared" si="101"/>
        <v>3348.2</v>
      </c>
      <c r="G294" s="38">
        <f t="shared" si="101"/>
        <v>3482.2</v>
      </c>
      <c r="H294" s="38">
        <f t="shared" si="101"/>
        <v>3456.2</v>
      </c>
      <c r="I294" s="38">
        <f t="shared" si="101"/>
        <v>3456.2</v>
      </c>
      <c r="J294" s="38">
        <f t="shared" si="101"/>
        <v>3456.2</v>
      </c>
      <c r="K294" s="38">
        <f t="shared" si="101"/>
        <v>3456.2</v>
      </c>
      <c r="L294" s="38">
        <f t="shared" si="101"/>
        <v>3456.2</v>
      </c>
      <c r="M294" s="37"/>
      <c r="N294" s="32"/>
    </row>
    <row r="295" spans="1:14" ht="15.65" x14ac:dyDescent="0.25">
      <c r="A295" s="33"/>
      <c r="B295" s="22" t="s">
        <v>24</v>
      </c>
      <c r="C295" s="54"/>
      <c r="D295" s="38">
        <f>SUM(E295:L295)</f>
        <v>25284.304599999999</v>
      </c>
      <c r="E295" s="38">
        <f t="shared" si="101"/>
        <v>3314.17</v>
      </c>
      <c r="F295" s="38">
        <f t="shared" si="101"/>
        <v>3463.8435999999997</v>
      </c>
      <c r="G295" s="38">
        <f t="shared" si="101"/>
        <v>3344.5340000000001</v>
      </c>
      <c r="H295" s="38">
        <f t="shared" si="101"/>
        <v>3032.3514</v>
      </c>
      <c r="I295" s="38">
        <f t="shared" si="101"/>
        <v>3032.3514</v>
      </c>
      <c r="J295" s="38">
        <f t="shared" si="101"/>
        <v>3032.3514</v>
      </c>
      <c r="K295" s="38">
        <f t="shared" si="101"/>
        <v>3032.3514</v>
      </c>
      <c r="L295" s="38">
        <f t="shared" si="101"/>
        <v>3032.3514</v>
      </c>
      <c r="M295" s="37"/>
      <c r="N295" s="32"/>
    </row>
    <row r="296" spans="1:14" ht="15.65" x14ac:dyDescent="0.25">
      <c r="A296" s="33"/>
      <c r="B296" s="22" t="s">
        <v>25</v>
      </c>
      <c r="C296" s="54"/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6">
        <v>0</v>
      </c>
      <c r="J296" s="36">
        <v>0</v>
      </c>
      <c r="K296" s="36">
        <v>0</v>
      </c>
      <c r="L296" s="35">
        <v>0</v>
      </c>
      <c r="M296" s="37"/>
      <c r="N296" s="32"/>
    </row>
    <row r="297" spans="1:14" ht="15.8" customHeight="1" x14ac:dyDescent="0.25">
      <c r="A297" s="33"/>
      <c r="B297" s="22"/>
      <c r="C297" s="3" t="s">
        <v>164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2"/>
    </row>
    <row r="298" spans="1:14" ht="46.9" x14ac:dyDescent="0.25">
      <c r="A298" s="33" t="s">
        <v>160</v>
      </c>
      <c r="B298" s="40" t="s">
        <v>165</v>
      </c>
      <c r="C298" s="59" t="s">
        <v>144</v>
      </c>
      <c r="D298" s="38">
        <f t="shared" ref="D298:L298" si="102">SUM(D299:D302)</f>
        <v>45216.399600000004</v>
      </c>
      <c r="E298" s="38">
        <f t="shared" si="102"/>
        <v>6271.67</v>
      </c>
      <c r="F298" s="38">
        <f t="shared" si="102"/>
        <v>5755.7695999999996</v>
      </c>
      <c r="G298" s="38">
        <f t="shared" si="102"/>
        <v>5770.46</v>
      </c>
      <c r="H298" s="38">
        <f t="shared" si="102"/>
        <v>5483.7</v>
      </c>
      <c r="I298" s="38">
        <f t="shared" si="102"/>
        <v>5483.7</v>
      </c>
      <c r="J298" s="38">
        <f t="shared" si="102"/>
        <v>5483.7</v>
      </c>
      <c r="K298" s="38">
        <f t="shared" si="102"/>
        <v>5483.7</v>
      </c>
      <c r="L298" s="38">
        <f t="shared" si="102"/>
        <v>5483.7</v>
      </c>
      <c r="M298" s="37" t="s">
        <v>166</v>
      </c>
    </row>
    <row r="299" spans="1:14" ht="15.65" x14ac:dyDescent="0.25">
      <c r="A299" s="33"/>
      <c r="B299" s="22" t="s">
        <v>22</v>
      </c>
      <c r="C299" s="54"/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78">
        <v>0</v>
      </c>
      <c r="J299" s="36">
        <v>0</v>
      </c>
      <c r="K299" s="36">
        <v>0</v>
      </c>
      <c r="L299" s="35">
        <v>0</v>
      </c>
      <c r="M299" s="37"/>
    </row>
    <row r="300" spans="1:14" ht="15.65" x14ac:dyDescent="0.25">
      <c r="A300" s="33"/>
      <c r="B300" s="22" t="s">
        <v>23</v>
      </c>
      <c r="C300" s="54"/>
      <c r="D300" s="38">
        <f>SUM(E300:L300)</f>
        <v>27960.9</v>
      </c>
      <c r="E300" s="38">
        <f>3219.5+630</f>
        <v>3849.5</v>
      </c>
      <c r="F300" s="38">
        <v>3348.2</v>
      </c>
      <c r="G300" s="38">
        <v>3482.2</v>
      </c>
      <c r="H300" s="38">
        <v>3456.2</v>
      </c>
      <c r="I300" s="38">
        <v>3456.2</v>
      </c>
      <c r="J300" s="38">
        <v>3456.2</v>
      </c>
      <c r="K300" s="38">
        <v>3456.2</v>
      </c>
      <c r="L300" s="38">
        <v>3456.2</v>
      </c>
      <c r="M300" s="37"/>
    </row>
    <row r="301" spans="1:14" ht="15.65" x14ac:dyDescent="0.25">
      <c r="A301" s="33"/>
      <c r="B301" s="22" t="s">
        <v>24</v>
      </c>
      <c r="C301" s="54"/>
      <c r="D301" s="38">
        <f>SUM(E301:L301)</f>
        <v>17255.499599999999</v>
      </c>
      <c r="E301" s="39">
        <v>2422.17</v>
      </c>
      <c r="F301" s="38">
        <v>2407.5695999999998</v>
      </c>
      <c r="G301" s="38">
        <v>2288.2600000000002</v>
      </c>
      <c r="H301" s="38">
        <v>2027.5</v>
      </c>
      <c r="I301" s="38">
        <v>2027.5</v>
      </c>
      <c r="J301" s="38">
        <v>2027.5</v>
      </c>
      <c r="K301" s="38">
        <v>2027.5</v>
      </c>
      <c r="L301" s="38">
        <v>2027.5</v>
      </c>
      <c r="M301" s="37"/>
    </row>
    <row r="302" spans="1:14" ht="15.65" x14ac:dyDescent="0.25">
      <c r="A302" s="33"/>
      <c r="B302" s="22" t="s">
        <v>25</v>
      </c>
      <c r="C302" s="54"/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78">
        <v>0</v>
      </c>
      <c r="J302" s="36">
        <v>0</v>
      </c>
      <c r="K302" s="36">
        <v>0</v>
      </c>
      <c r="L302" s="35">
        <v>0</v>
      </c>
      <c r="M302" s="37"/>
    </row>
    <row r="303" spans="1:14" ht="15.8" customHeight="1" x14ac:dyDescent="0.25">
      <c r="A303" s="33"/>
      <c r="B303" s="22"/>
      <c r="C303" s="3" t="s">
        <v>167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4" ht="62.5" x14ac:dyDescent="0.25">
      <c r="A304" s="33" t="s">
        <v>168</v>
      </c>
      <c r="B304" s="79" t="s">
        <v>169</v>
      </c>
      <c r="C304" s="48" t="s">
        <v>170</v>
      </c>
      <c r="D304" s="38">
        <f t="shared" ref="D304:L304" si="103">SUM(D305:D308)</f>
        <v>8028.8049999999985</v>
      </c>
      <c r="E304" s="38">
        <f t="shared" si="103"/>
        <v>892</v>
      </c>
      <c r="F304" s="38">
        <f t="shared" si="103"/>
        <v>1056.2739999999999</v>
      </c>
      <c r="G304" s="38">
        <f t="shared" si="103"/>
        <v>1056.2739999999999</v>
      </c>
      <c r="H304" s="38">
        <f t="shared" si="103"/>
        <v>1004.8514</v>
      </c>
      <c r="I304" s="38">
        <f t="shared" si="103"/>
        <v>1004.8514</v>
      </c>
      <c r="J304" s="38">
        <f t="shared" si="103"/>
        <v>1004.8514</v>
      </c>
      <c r="K304" s="38">
        <f t="shared" si="103"/>
        <v>1004.8514</v>
      </c>
      <c r="L304" s="38">
        <f t="shared" si="103"/>
        <v>1004.8514</v>
      </c>
      <c r="M304" s="37" t="s">
        <v>171</v>
      </c>
    </row>
    <row r="305" spans="1:13" ht="15.65" x14ac:dyDescent="0.25">
      <c r="A305" s="33"/>
      <c r="B305" s="22" t="s">
        <v>22</v>
      </c>
      <c r="C305" s="54"/>
      <c r="D305" s="38">
        <f>SUM(E305:L305)</f>
        <v>0</v>
      </c>
      <c r="E305" s="35">
        <v>0</v>
      </c>
      <c r="F305" s="35">
        <v>0</v>
      </c>
      <c r="G305" s="35">
        <v>0</v>
      </c>
      <c r="H305" s="35">
        <v>0</v>
      </c>
      <c r="I305" s="36">
        <v>0</v>
      </c>
      <c r="J305" s="36">
        <v>0</v>
      </c>
      <c r="K305" s="36">
        <v>0</v>
      </c>
      <c r="L305" s="35">
        <v>0</v>
      </c>
      <c r="M305" s="37"/>
    </row>
    <row r="306" spans="1:13" ht="15.65" x14ac:dyDescent="0.25">
      <c r="A306" s="33"/>
      <c r="B306" s="22" t="s">
        <v>23</v>
      </c>
      <c r="C306" s="54"/>
      <c r="D306" s="38">
        <f>SUM(E306:L306)</f>
        <v>0</v>
      </c>
      <c r="E306" s="38">
        <v>0</v>
      </c>
      <c r="F306" s="38">
        <v>0</v>
      </c>
      <c r="G306" s="38">
        <v>0</v>
      </c>
      <c r="H306" s="38">
        <v>0</v>
      </c>
      <c r="I306" s="39">
        <v>0</v>
      </c>
      <c r="J306" s="39">
        <v>0</v>
      </c>
      <c r="K306" s="39">
        <v>0</v>
      </c>
      <c r="L306" s="38">
        <v>0</v>
      </c>
      <c r="M306" s="37"/>
    </row>
    <row r="307" spans="1:13" ht="15.65" x14ac:dyDescent="0.25">
      <c r="A307" s="33"/>
      <c r="B307" s="22" t="s">
        <v>24</v>
      </c>
      <c r="C307" s="54"/>
      <c r="D307" s="38">
        <f>SUM(E307:L307)</f>
        <v>8028.8049999999985</v>
      </c>
      <c r="E307" s="80">
        <v>892</v>
      </c>
      <c r="F307" s="80">
        <v>1056.2739999999999</v>
      </c>
      <c r="G307" s="80">
        <v>1056.2739999999999</v>
      </c>
      <c r="H307" s="80">
        <v>1004.8514</v>
      </c>
      <c r="I307" s="80">
        <v>1004.8514</v>
      </c>
      <c r="J307" s="80">
        <v>1004.8514</v>
      </c>
      <c r="K307" s="80">
        <v>1004.8514</v>
      </c>
      <c r="L307" s="80">
        <v>1004.8514</v>
      </c>
      <c r="M307" s="37"/>
    </row>
    <row r="308" spans="1:13" ht="15.65" x14ac:dyDescent="0.25">
      <c r="A308" s="33"/>
      <c r="B308" s="22" t="s">
        <v>25</v>
      </c>
      <c r="C308" s="54"/>
      <c r="D308" s="38">
        <f>SUM(E308:L308)</f>
        <v>0</v>
      </c>
      <c r="E308" s="35">
        <v>0</v>
      </c>
      <c r="F308" s="35">
        <v>0</v>
      </c>
      <c r="G308" s="35">
        <v>0</v>
      </c>
      <c r="H308" s="35">
        <v>0</v>
      </c>
      <c r="I308" s="36">
        <v>0</v>
      </c>
      <c r="J308" s="36">
        <v>0</v>
      </c>
      <c r="K308" s="36">
        <v>0</v>
      </c>
      <c r="L308" s="35">
        <v>0</v>
      </c>
      <c r="M308" s="37"/>
    </row>
    <row r="309" spans="1:13" ht="15.65" x14ac:dyDescent="0.25">
      <c r="C309" s="12"/>
      <c r="D309" s="12"/>
      <c r="E309" s="12"/>
      <c r="F309" s="12"/>
      <c r="G309" s="81"/>
      <c r="H309" s="82"/>
      <c r="I309" s="83"/>
      <c r="J309" s="84"/>
      <c r="K309" s="84"/>
      <c r="L309" s="81"/>
      <c r="M309" s="81"/>
    </row>
  </sheetData>
  <mergeCells count="35">
    <mergeCell ref="C297:M297"/>
    <mergeCell ref="C303:M303"/>
    <mergeCell ref="C253:M253"/>
    <mergeCell ref="C259:M259"/>
    <mergeCell ref="C285:M285"/>
    <mergeCell ref="C286:M286"/>
    <mergeCell ref="C292:M292"/>
    <mergeCell ref="C193:M193"/>
    <mergeCell ref="C209:M209"/>
    <mergeCell ref="C240:M240"/>
    <mergeCell ref="C241:M241"/>
    <mergeCell ref="C247:M247"/>
    <mergeCell ref="C118:M118"/>
    <mergeCell ref="C139:M139"/>
    <mergeCell ref="C150:M150"/>
    <mergeCell ref="C161:M161"/>
    <mergeCell ref="C192:M192"/>
    <mergeCell ref="C53:M53"/>
    <mergeCell ref="A54:M54"/>
    <mergeCell ref="A65:M65"/>
    <mergeCell ref="C101:M101"/>
    <mergeCell ref="C102:M102"/>
    <mergeCell ref="A6:M6"/>
    <mergeCell ref="A7:M7"/>
    <mergeCell ref="A8:M8"/>
    <mergeCell ref="C9:I9"/>
    <mergeCell ref="A10:A11"/>
    <mergeCell ref="B10:B11"/>
    <mergeCell ref="C10:C11"/>
    <mergeCell ref="D10:L10"/>
    <mergeCell ref="K1:M1"/>
    <mergeCell ref="K2:M2"/>
    <mergeCell ref="K3:M3"/>
    <mergeCell ref="K4:M4"/>
    <mergeCell ref="F5:M5"/>
  </mergeCells>
  <pageMargins left="0.70833333333333304" right="0.70833333333333304" top="0.74791666666666701" bottom="0.35416666666666702" header="0.31527777777777799" footer="0.511811023622047"/>
  <pageSetup paperSize="9" scale="60" firstPageNumber="11" orientation="landscape" useFirstPageNumber="1" horizontalDpi="300" verticalDpi="300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25" defaultRowHeight="14.3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Шикова</cp:lastModifiedBy>
  <cp:revision>1</cp:revision>
  <dcterms:created xsi:type="dcterms:W3CDTF">2006-09-16T00:00:00Z</dcterms:created>
  <dcterms:modified xsi:type="dcterms:W3CDTF">2023-10-27T03:48:11Z</dcterms:modified>
  <dc:language>ru-RU</dc:language>
</cp:coreProperties>
</file>