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Лист1!$A$1:$N$200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93" i="1"/>
  <c r="D190" s="1"/>
  <c r="D117"/>
  <c r="D114" s="1"/>
  <c r="I98"/>
  <c r="I83" s="1"/>
  <c r="D199"/>
  <c r="M196"/>
  <c r="L196"/>
  <c r="K196"/>
  <c r="J196"/>
  <c r="I196"/>
  <c r="H196"/>
  <c r="G196"/>
  <c r="F196"/>
  <c r="D196"/>
  <c r="M190"/>
  <c r="L190"/>
  <c r="K190"/>
  <c r="J190"/>
  <c r="J183" s="1"/>
  <c r="I190"/>
  <c r="H190"/>
  <c r="G190"/>
  <c r="F190"/>
  <c r="E190"/>
  <c r="M187"/>
  <c r="M172" s="1"/>
  <c r="L187"/>
  <c r="L172" s="1"/>
  <c r="K187"/>
  <c r="K172" s="1"/>
  <c r="J187"/>
  <c r="J172" s="1"/>
  <c r="I187"/>
  <c r="I172" s="1"/>
  <c r="H187"/>
  <c r="H172" s="1"/>
  <c r="G187"/>
  <c r="G172" s="1"/>
  <c r="F187"/>
  <c r="E187"/>
  <c r="E172" s="1"/>
  <c r="D187"/>
  <c r="D172" s="1"/>
  <c r="M186"/>
  <c r="M171" s="1"/>
  <c r="L186"/>
  <c r="L171" s="1"/>
  <c r="K186"/>
  <c r="K171" s="1"/>
  <c r="J186"/>
  <c r="J171" s="1"/>
  <c r="I186"/>
  <c r="H186"/>
  <c r="H171" s="1"/>
  <c r="G186"/>
  <c r="G171" s="1"/>
  <c r="F186"/>
  <c r="F171" s="1"/>
  <c r="E186"/>
  <c r="M185"/>
  <c r="M170" s="1"/>
  <c r="L185"/>
  <c r="L170" s="1"/>
  <c r="K185"/>
  <c r="J185"/>
  <c r="I185"/>
  <c r="I170" s="1"/>
  <c r="H185"/>
  <c r="H170" s="1"/>
  <c r="G185"/>
  <c r="G170" s="1"/>
  <c r="F185"/>
  <c r="E185"/>
  <c r="E170" s="1"/>
  <c r="D185"/>
  <c r="D170" s="1"/>
  <c r="M184"/>
  <c r="L184"/>
  <c r="K184"/>
  <c r="K169" s="1"/>
  <c r="J184"/>
  <c r="J169" s="1"/>
  <c r="I184"/>
  <c r="I169" s="1"/>
  <c r="H184"/>
  <c r="G184"/>
  <c r="F184"/>
  <c r="E184"/>
  <c r="E183" s="1"/>
  <c r="D184"/>
  <c r="I183"/>
  <c r="M178"/>
  <c r="L178"/>
  <c r="K178"/>
  <c r="J178"/>
  <c r="I178"/>
  <c r="H178"/>
  <c r="G178"/>
  <c r="F178"/>
  <c r="E178"/>
  <c r="D178"/>
  <c r="M173"/>
  <c r="L173"/>
  <c r="K173"/>
  <c r="J173"/>
  <c r="I173"/>
  <c r="H173"/>
  <c r="G173"/>
  <c r="F173"/>
  <c r="E173"/>
  <c r="D173"/>
  <c r="F172"/>
  <c r="I171"/>
  <c r="E171"/>
  <c r="K170"/>
  <c r="J170"/>
  <c r="F170"/>
  <c r="M169"/>
  <c r="L169"/>
  <c r="H169"/>
  <c r="E169"/>
  <c r="D169"/>
  <c r="D166"/>
  <c r="D163" s="1"/>
  <c r="M163"/>
  <c r="L163"/>
  <c r="K163"/>
  <c r="J163"/>
  <c r="I163"/>
  <c r="H163"/>
  <c r="G163"/>
  <c r="F163"/>
  <c r="E163"/>
  <c r="D160"/>
  <c r="D157" s="1"/>
  <c r="M157"/>
  <c r="L157"/>
  <c r="K157"/>
  <c r="J157"/>
  <c r="I157"/>
  <c r="H157"/>
  <c r="G157"/>
  <c r="F157"/>
  <c r="E157"/>
  <c r="D155"/>
  <c r="D152" s="1"/>
  <c r="M152"/>
  <c r="L152"/>
  <c r="K152"/>
  <c r="J152"/>
  <c r="I152"/>
  <c r="H152"/>
  <c r="G152"/>
  <c r="F152"/>
  <c r="E152"/>
  <c r="M149"/>
  <c r="M134" s="1"/>
  <c r="L149"/>
  <c r="L134" s="1"/>
  <c r="K149"/>
  <c r="J149"/>
  <c r="J134" s="1"/>
  <c r="I149"/>
  <c r="I134" s="1"/>
  <c r="H149"/>
  <c r="G149"/>
  <c r="F149"/>
  <c r="F134" s="1"/>
  <c r="E149"/>
  <c r="E134" s="1"/>
  <c r="D149"/>
  <c r="D134" s="1"/>
  <c r="M148"/>
  <c r="L148"/>
  <c r="K148"/>
  <c r="K145" s="1"/>
  <c r="J148"/>
  <c r="J133" s="1"/>
  <c r="I148"/>
  <c r="I133" s="1"/>
  <c r="H148"/>
  <c r="H145" s="1"/>
  <c r="G148"/>
  <c r="G145" s="1"/>
  <c r="F148"/>
  <c r="F145" s="1"/>
  <c r="E148"/>
  <c r="M145"/>
  <c r="E145"/>
  <c r="M140"/>
  <c r="L140"/>
  <c r="K140"/>
  <c r="J140"/>
  <c r="I140"/>
  <c r="H140"/>
  <c r="G140"/>
  <c r="F140"/>
  <c r="E140"/>
  <c r="D140"/>
  <c r="M135"/>
  <c r="M130" s="1"/>
  <c r="L135"/>
  <c r="K135"/>
  <c r="J135"/>
  <c r="I135"/>
  <c r="H135"/>
  <c r="G135"/>
  <c r="F135"/>
  <c r="E135"/>
  <c r="E130" s="1"/>
  <c r="D135"/>
  <c r="K134"/>
  <c r="H134"/>
  <c r="G134"/>
  <c r="M133"/>
  <c r="F133"/>
  <c r="E133"/>
  <c r="M132"/>
  <c r="L132"/>
  <c r="K132"/>
  <c r="J132"/>
  <c r="I132"/>
  <c r="H132"/>
  <c r="G132"/>
  <c r="F132"/>
  <c r="E132"/>
  <c r="D132"/>
  <c r="M131"/>
  <c r="L131"/>
  <c r="K131"/>
  <c r="J131"/>
  <c r="I131"/>
  <c r="H131"/>
  <c r="G131"/>
  <c r="F131"/>
  <c r="E131"/>
  <c r="D131"/>
  <c r="D129"/>
  <c r="D128"/>
  <c r="D127"/>
  <c r="D126"/>
  <c r="M125"/>
  <c r="L125"/>
  <c r="K125"/>
  <c r="J125"/>
  <c r="I125"/>
  <c r="H125"/>
  <c r="G125"/>
  <c r="F125"/>
  <c r="E125"/>
  <c r="D123"/>
  <c r="M120"/>
  <c r="L120"/>
  <c r="K120"/>
  <c r="J120"/>
  <c r="I120"/>
  <c r="H120"/>
  <c r="G120"/>
  <c r="F120"/>
  <c r="E120"/>
  <c r="D120"/>
  <c r="M114"/>
  <c r="L114"/>
  <c r="K114"/>
  <c r="J114"/>
  <c r="I114"/>
  <c r="H114"/>
  <c r="G114"/>
  <c r="F114"/>
  <c r="E114"/>
  <c r="D111"/>
  <c r="D108" s="1"/>
  <c r="M108"/>
  <c r="L108"/>
  <c r="K108"/>
  <c r="J108"/>
  <c r="I108"/>
  <c r="H108"/>
  <c r="G108"/>
  <c r="F108"/>
  <c r="E108"/>
  <c r="D105"/>
  <c r="D102" s="1"/>
  <c r="M102"/>
  <c r="L102"/>
  <c r="K102"/>
  <c r="K95" s="1"/>
  <c r="J102"/>
  <c r="I102"/>
  <c r="H102"/>
  <c r="G102"/>
  <c r="G95" s="1"/>
  <c r="F102"/>
  <c r="F95" s="1"/>
  <c r="E102"/>
  <c r="M99"/>
  <c r="L99"/>
  <c r="L84" s="1"/>
  <c r="K99"/>
  <c r="K84" s="1"/>
  <c r="J99"/>
  <c r="J84" s="1"/>
  <c r="I99"/>
  <c r="H99"/>
  <c r="H84" s="1"/>
  <c r="G99"/>
  <c r="G84" s="1"/>
  <c r="F99"/>
  <c r="F84" s="1"/>
  <c r="E99"/>
  <c r="D99"/>
  <c r="D84" s="1"/>
  <c r="M98"/>
  <c r="M83" s="1"/>
  <c r="L98"/>
  <c r="L83" s="1"/>
  <c r="K98"/>
  <c r="K83" s="1"/>
  <c r="J98"/>
  <c r="J83" s="1"/>
  <c r="H98"/>
  <c r="H83" s="1"/>
  <c r="G98"/>
  <c r="F98"/>
  <c r="F83" s="1"/>
  <c r="E98"/>
  <c r="E83" s="1"/>
  <c r="M97"/>
  <c r="M82" s="1"/>
  <c r="L97"/>
  <c r="L82" s="1"/>
  <c r="K97"/>
  <c r="K82" s="1"/>
  <c r="J97"/>
  <c r="I97"/>
  <c r="I82" s="1"/>
  <c r="H97"/>
  <c r="H82" s="1"/>
  <c r="G97"/>
  <c r="G82" s="1"/>
  <c r="F97"/>
  <c r="E97"/>
  <c r="E82" s="1"/>
  <c r="D97"/>
  <c r="D82" s="1"/>
  <c r="M96"/>
  <c r="M81" s="1"/>
  <c r="L96"/>
  <c r="L81" s="1"/>
  <c r="K96"/>
  <c r="K81" s="1"/>
  <c r="J96"/>
  <c r="J81" s="1"/>
  <c r="I96"/>
  <c r="I81" s="1"/>
  <c r="H96"/>
  <c r="H95" s="1"/>
  <c r="G96"/>
  <c r="G81" s="1"/>
  <c r="F96"/>
  <c r="F81" s="1"/>
  <c r="E96"/>
  <c r="E81" s="1"/>
  <c r="D96"/>
  <c r="L95"/>
  <c r="M90"/>
  <c r="L90"/>
  <c r="K90"/>
  <c r="J90"/>
  <c r="I90"/>
  <c r="H90"/>
  <c r="G90"/>
  <c r="F90"/>
  <c r="E90"/>
  <c r="D90"/>
  <c r="M85"/>
  <c r="L85"/>
  <c r="K85"/>
  <c r="J85"/>
  <c r="I85"/>
  <c r="H85"/>
  <c r="G85"/>
  <c r="F85"/>
  <c r="E85"/>
  <c r="D85"/>
  <c r="M84"/>
  <c r="I84"/>
  <c r="E84"/>
  <c r="G83"/>
  <c r="J82"/>
  <c r="F82"/>
  <c r="H81"/>
  <c r="D81"/>
  <c r="D78"/>
  <c r="D77"/>
  <c r="M75"/>
  <c r="L75"/>
  <c r="K75"/>
  <c r="J75"/>
  <c r="I75"/>
  <c r="H75"/>
  <c r="G75"/>
  <c r="F75"/>
  <c r="E75"/>
  <c r="D73"/>
  <c r="D72"/>
  <c r="M70"/>
  <c r="L70"/>
  <c r="K70"/>
  <c r="J70"/>
  <c r="I70"/>
  <c r="H70"/>
  <c r="G70"/>
  <c r="F70"/>
  <c r="E70"/>
  <c r="M64"/>
  <c r="L64"/>
  <c r="K64"/>
  <c r="J64"/>
  <c r="I64"/>
  <c r="H64"/>
  <c r="G64"/>
  <c r="F64"/>
  <c r="E64"/>
  <c r="D64"/>
  <c r="D61"/>
  <c r="D59" s="1"/>
  <c r="M59"/>
  <c r="L59"/>
  <c r="K59"/>
  <c r="J59"/>
  <c r="I59"/>
  <c r="H59"/>
  <c r="G59"/>
  <c r="F59"/>
  <c r="E59"/>
  <c r="M54"/>
  <c r="L54"/>
  <c r="K54"/>
  <c r="J54"/>
  <c r="I54"/>
  <c r="H54"/>
  <c r="G54"/>
  <c r="F54"/>
  <c r="E54"/>
  <c r="D54"/>
  <c r="M51"/>
  <c r="M36" s="1"/>
  <c r="L51"/>
  <c r="K51"/>
  <c r="K36" s="1"/>
  <c r="J51"/>
  <c r="J36" s="1"/>
  <c r="I51"/>
  <c r="H51"/>
  <c r="G51"/>
  <c r="G36" s="1"/>
  <c r="F51"/>
  <c r="F36" s="1"/>
  <c r="E51"/>
  <c r="E36" s="1"/>
  <c r="D51"/>
  <c r="M50"/>
  <c r="M35" s="1"/>
  <c r="L50"/>
  <c r="L35" s="1"/>
  <c r="K50"/>
  <c r="J50"/>
  <c r="I50"/>
  <c r="I35" s="1"/>
  <c r="H50"/>
  <c r="H35" s="1"/>
  <c r="G50"/>
  <c r="G35" s="1"/>
  <c r="F50"/>
  <c r="E50"/>
  <c r="E35" s="1"/>
  <c r="D50"/>
  <c r="D35" s="1"/>
  <c r="M49"/>
  <c r="L49"/>
  <c r="K49"/>
  <c r="K34" s="1"/>
  <c r="J49"/>
  <c r="J34" s="1"/>
  <c r="I49"/>
  <c r="I34" s="1"/>
  <c r="H49"/>
  <c r="G49"/>
  <c r="G34" s="1"/>
  <c r="F49"/>
  <c r="F34" s="1"/>
  <c r="E49"/>
  <c r="M48"/>
  <c r="L48"/>
  <c r="K48"/>
  <c r="J48"/>
  <c r="J33" s="1"/>
  <c r="I48"/>
  <c r="H48"/>
  <c r="G48"/>
  <c r="G28" s="1"/>
  <c r="F48"/>
  <c r="E48"/>
  <c r="D48"/>
  <c r="K47"/>
  <c r="F47"/>
  <c r="M42"/>
  <c r="L42"/>
  <c r="K42"/>
  <c r="J42"/>
  <c r="I42"/>
  <c r="H42"/>
  <c r="G42"/>
  <c r="F42"/>
  <c r="E42"/>
  <c r="D42"/>
  <c r="M37"/>
  <c r="L37"/>
  <c r="K37"/>
  <c r="J37"/>
  <c r="I37"/>
  <c r="H37"/>
  <c r="G37"/>
  <c r="F37"/>
  <c r="E37"/>
  <c r="D37"/>
  <c r="L36"/>
  <c r="I36"/>
  <c r="H36"/>
  <c r="D36"/>
  <c r="K35"/>
  <c r="J35"/>
  <c r="F35"/>
  <c r="M34"/>
  <c r="L34"/>
  <c r="H34"/>
  <c r="E34"/>
  <c r="K33"/>
  <c r="G33"/>
  <c r="F33"/>
  <c r="M31"/>
  <c r="M16" s="1"/>
  <c r="G31"/>
  <c r="G16" s="1"/>
  <c r="E31"/>
  <c r="H30"/>
  <c r="H15" s="1"/>
  <c r="K29"/>
  <c r="K14" s="1"/>
  <c r="I29"/>
  <c r="F29"/>
  <c r="F14" s="1"/>
  <c r="M28"/>
  <c r="K28"/>
  <c r="H28"/>
  <c r="E28"/>
  <c r="M22"/>
  <c r="L22"/>
  <c r="K22"/>
  <c r="J22"/>
  <c r="I22"/>
  <c r="H22"/>
  <c r="G22"/>
  <c r="F22"/>
  <c r="E22"/>
  <c r="D22"/>
  <c r="M17"/>
  <c r="L17"/>
  <c r="K17"/>
  <c r="J17"/>
  <c r="I17"/>
  <c r="H17"/>
  <c r="G17"/>
  <c r="F17"/>
  <c r="E17"/>
  <c r="D17"/>
  <c r="E16"/>
  <c r="I14"/>
  <c r="K13"/>
  <c r="E30" l="1"/>
  <c r="E15" s="1"/>
  <c r="J31"/>
  <c r="J16" s="1"/>
  <c r="E47"/>
  <c r="E32" s="1"/>
  <c r="I47"/>
  <c r="I32" s="1"/>
  <c r="M47"/>
  <c r="M32" s="1"/>
  <c r="D75"/>
  <c r="E95"/>
  <c r="E80" s="1"/>
  <c r="I95"/>
  <c r="I80" s="1"/>
  <c r="M95"/>
  <c r="F183"/>
  <c r="F168" s="1"/>
  <c r="F32"/>
  <c r="H130"/>
  <c r="L145"/>
  <c r="L130" s="1"/>
  <c r="D28"/>
  <c r="D13" s="1"/>
  <c r="H183"/>
  <c r="L28"/>
  <c r="M183"/>
  <c r="M168" s="1"/>
  <c r="D98"/>
  <c r="D30" s="1"/>
  <c r="G13"/>
  <c r="G80"/>
  <c r="K80"/>
  <c r="M80"/>
  <c r="H168"/>
  <c r="J168"/>
  <c r="I28"/>
  <c r="I13" s="1"/>
  <c r="E29"/>
  <c r="E14" s="1"/>
  <c r="G29"/>
  <c r="G14" s="1"/>
  <c r="J29"/>
  <c r="J14" s="1"/>
  <c r="M29"/>
  <c r="M14" s="1"/>
  <c r="G30"/>
  <c r="G15" s="1"/>
  <c r="M30"/>
  <c r="M15" s="1"/>
  <c r="F31"/>
  <c r="F16" s="1"/>
  <c r="I31"/>
  <c r="I16" s="1"/>
  <c r="K31"/>
  <c r="K16" s="1"/>
  <c r="K32"/>
  <c r="J47"/>
  <c r="J32" s="1"/>
  <c r="H47"/>
  <c r="H32" s="1"/>
  <c r="L47"/>
  <c r="L32" s="1"/>
  <c r="D70"/>
  <c r="L80"/>
  <c r="F80"/>
  <c r="D125"/>
  <c r="F130"/>
  <c r="J145"/>
  <c r="J130" s="1"/>
  <c r="G130"/>
  <c r="K130"/>
  <c r="E168"/>
  <c r="G183"/>
  <c r="G168" s="1"/>
  <c r="K183"/>
  <c r="K168" s="1"/>
  <c r="L183"/>
  <c r="L168" s="1"/>
  <c r="L30"/>
  <c r="L15" s="1"/>
  <c r="K30"/>
  <c r="J95"/>
  <c r="J80" s="1"/>
  <c r="I168"/>
  <c r="I145"/>
  <c r="I130" s="1"/>
  <c r="I30"/>
  <c r="I15" s="1"/>
  <c r="D148"/>
  <c r="D145" s="1"/>
  <c r="D130" s="1"/>
  <c r="H80"/>
  <c r="M13"/>
  <c r="H13"/>
  <c r="L13"/>
  <c r="F28"/>
  <c r="J28"/>
  <c r="H29"/>
  <c r="H14" s="1"/>
  <c r="L29"/>
  <c r="L14" s="1"/>
  <c r="F30"/>
  <c r="F15" s="1"/>
  <c r="J30"/>
  <c r="J15" s="1"/>
  <c r="D31"/>
  <c r="D16" s="1"/>
  <c r="H31"/>
  <c r="H16" s="1"/>
  <c r="L31"/>
  <c r="L16" s="1"/>
  <c r="D33"/>
  <c r="H33"/>
  <c r="L33"/>
  <c r="D49"/>
  <c r="G133"/>
  <c r="K133"/>
  <c r="F169"/>
  <c r="D186"/>
  <c r="G47"/>
  <c r="G32" s="1"/>
  <c r="E13"/>
  <c r="E33"/>
  <c r="I33"/>
  <c r="M33"/>
  <c r="H133"/>
  <c r="L133"/>
  <c r="G169"/>
  <c r="D15" l="1"/>
  <c r="M27"/>
  <c r="M12" s="1"/>
  <c r="G27"/>
  <c r="G12" s="1"/>
  <c r="E27"/>
  <c r="E12" s="1"/>
  <c r="L27"/>
  <c r="L12" s="1"/>
  <c r="K15"/>
  <c r="K27"/>
  <c r="K12" s="1"/>
  <c r="D133"/>
  <c r="I27"/>
  <c r="I12" s="1"/>
  <c r="D95"/>
  <c r="D80" s="1"/>
  <c r="D83"/>
  <c r="D183"/>
  <c r="D168" s="1"/>
  <c r="D171"/>
  <c r="D29"/>
  <c r="D34"/>
  <c r="F27"/>
  <c r="F12" s="1"/>
  <c r="F13"/>
  <c r="J27"/>
  <c r="J12" s="1"/>
  <c r="J13"/>
  <c r="H27"/>
  <c r="H12" s="1"/>
  <c r="D47"/>
  <c r="D32" s="1"/>
  <c r="D14" l="1"/>
  <c r="D12" s="1"/>
  <c r="D27"/>
</calcChain>
</file>

<file path=xl/sharedStrings.xml><?xml version="1.0" encoding="utf-8"?>
<sst xmlns="http://schemas.openxmlformats.org/spreadsheetml/2006/main" count="273" uniqueCount="125">
  <si>
    <t xml:space="preserve">
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</si>
  <si>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</si>
  <si>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>ПЛАН</t>
  </si>
  <si>
    <t xml:space="preserve">мероприятий по выполнению муниципальной  программы </t>
  </si>
  <si>
    <t>"Совершенствование социально-экономической политики и эффективности муниципального управления"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</si>
  <si>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</si>
  <si>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</si>
  <si>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</si>
  <si>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</si>
  <si>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</si>
  <si>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</si>
  <si>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</si>
  <si>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</si>
  <si>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</si>
  <si>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</si>
  <si>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</si>
  <si>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</si>
  <si>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</si>
  <si>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</si>
  <si>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</si>
  <si>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</si>
  <si>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программе, в том числе: </t>
  </si>
  <si>
    <t>федеральный бюджет</t>
  </si>
  <si>
    <t>областной бюджет</t>
  </si>
  <si>
    <t>местный бюджет</t>
  </si>
  <si>
    <t xml:space="preserve">внебюджетные  источники         </t>
  </si>
  <si>
    <t>1.1.</t>
  </si>
  <si>
    <t>Капитальные вложения</t>
  </si>
  <si>
    <t>внебюджетные  источники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</si>
  <si>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</si>
  <si>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</si>
  <si>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</si>
  <si>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</t>
  </si>
  <si>
    <t xml:space="preserve">внебюджетные  источники          </t>
  </si>
  <si>
    <t>2.</t>
  </si>
  <si>
    <t xml:space="preserve">Всего по подпрограмме 1. "Развитие субъектов малого и среднего предпринимательства"  </t>
  </si>
  <si>
    <t xml:space="preserve">внебюджетные  источники                       </t>
  </si>
  <si>
    <t>2.1.</t>
  </si>
  <si>
    <t>2.2.</t>
  </si>
  <si>
    <t>2.3.</t>
  </si>
  <si>
    <t xml:space="preserve">Прочие нужды   </t>
  </si>
  <si>
    <t xml:space="preserve">внебюджетные  источники               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</si>
  <si>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</si>
  <si>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</si>
  <si>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2.3.1.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</si>
  <si>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</si>
  <si>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</si>
  <si>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>П.5, П.6</t>
  </si>
  <si>
    <t>внебюджетные источники</t>
  </si>
  <si>
    <t>2.3.2.</t>
  </si>
  <si>
    <t xml:space="preserve">Оказание информационной поддержки субъектам малого и среднего предпринимательства </t>
  </si>
  <si>
    <t>П.5, П.6, П.7, П.8</t>
  </si>
  <si>
    <t xml:space="preserve">внебюджетные источники                                    </t>
  </si>
  <si>
    <t>2.3.3.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</si>
  <si>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</si>
  <si>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Задача 2. Стимулирование развития, популяризация предпринимательской деятельности</t>
  </si>
  <si>
    <t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</si>
  <si>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</si>
  <si>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</si>
  <si>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2.3.5.</t>
  </si>
  <si>
    <t xml:space="preserve">Прочие расходы </t>
  </si>
  <si>
    <t>3.</t>
  </si>
  <si>
    <t xml:space="preserve">Всего по подпрограмме 2. «Управление муниципальной собственностью» </t>
  </si>
  <si>
    <t>3.1.</t>
  </si>
  <si>
    <t>3.2.</t>
  </si>
  <si>
    <t>3.3.</t>
  </si>
  <si>
    <t xml:space="preserve">Прочие нужды  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</si>
  <si>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</si>
  <si>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</si>
  <si>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</si>
  <si>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</si>
  <si>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</si>
  <si>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>П.13</t>
  </si>
  <si>
    <t>Задача 2. Повышение доходности от использования и реализации муниципального имущества</t>
  </si>
  <si>
    <t>3.3.2.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</si>
  <si>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</si>
  <si>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 xml:space="preserve">П.15 </t>
  </si>
  <si>
    <t>Задача 3. Обеспечение содержания и сохранности объектов муниципальной собственности</t>
  </si>
  <si>
    <t>3.3.3.</t>
  </si>
  <si>
    <t xml:space="preserve">Осуществление обязанностей собственника по содержанию и сохранности муниципального имущества  </t>
  </si>
  <si>
    <t>П.17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</si>
  <si>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</si>
  <si>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</si>
  <si>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генерального плана, технических паспортов и планов (схем) объектов муниципальной недвижимости</t>
  </si>
  <si>
    <t>П.19</t>
  </si>
  <si>
    <t>3.3.5.</t>
  </si>
  <si>
    <t>Иные мероприятия в сфере управления муниципальным имуществом</t>
  </si>
  <si>
    <t>4.</t>
  </si>
  <si>
    <t xml:space="preserve">Всего по подпрограмме 3.  «Развитие информационного общества»   </t>
  </si>
  <si>
    <t>4.1.</t>
  </si>
  <si>
    <t>4.2.</t>
  </si>
  <si>
    <t>4.3.</t>
  </si>
  <si>
    <t>Прочие нужды</t>
  </si>
  <si>
    <t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</si>
  <si>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</si>
  <si>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4.3.1.</t>
  </si>
  <si>
    <t>Развитие информационно-коммуникационных технологий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</si>
  <si>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</si>
  <si>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>П.24,П.27, П.28</t>
  </si>
  <si>
    <t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</si>
  <si>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</si>
  <si>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 xml:space="preserve">Администрация городского округа 
ЗАТО Свободный 
 </t>
  </si>
  <si>
    <t>П.28</t>
  </si>
  <si>
    <t>Задача 2. Повышение качества и доступности предоставления государственных и муниципальных услуг</t>
  </si>
  <si>
    <t>4.3.3.</t>
  </si>
  <si>
    <t xml:space="preserve">Обеспечение работы центра общественного доступа к сети Интернет </t>
  </si>
  <si>
    <t>Муниципальное бюджетное учреждение культуры "Дворец культуры "Свободный"</t>
  </si>
  <si>
    <t>П.26, П.28,П.29</t>
  </si>
  <si>
    <t>,</t>
  </si>
  <si>
    <t>5.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</si>
  <si>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</si>
  <si>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5.1.</t>
  </si>
  <si>
    <t>5.2.</t>
  </si>
  <si>
    <t>5.3.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</si>
  <si>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</si>
  <si>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</si>
  <si>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5.3.1.</t>
  </si>
  <si>
    <t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</si>
  <si>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</si>
  <si>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>П.33</t>
  </si>
  <si>
    <t>Задача 2. Создание условий для развития кадрового потенциала</t>
  </si>
  <si>
    <t>5.3.2.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</si>
  <si>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</si>
  <si>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Администрация городского округа ЗАТО Свободный              Дума городского округа ЗАТО Свободный                             Контрольный орган, Финансовый отдел</t>
  </si>
  <si>
    <t>П.35, П.36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</si>
</sst>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B9B8"/>
        <bgColor rgb="FFFFCC99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6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0" fillId="0" borderId="0" xfId="0" applyNumberFormat="1" applyFont="1" applyBorder="1"/>
    <xf numFmtId="1" fontId="6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/>
    <xf numFmtId="164" fontId="7" fillId="0" borderId="3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164" fontId="7" fillId="3" borderId="3" xfId="0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 wrapText="1"/>
    </xf>
    <xf numFmtId="164" fontId="7" fillId="3" borderId="5" xfId="0" applyNumberFormat="1" applyFont="1" applyFill="1" applyBorder="1" applyAlignment="1">
      <alignment horizontal="center" vertical="top" wrapText="1"/>
    </xf>
    <xf numFmtId="164" fontId="7" fillId="3" borderId="6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1" fontId="7" fillId="4" borderId="3" xfId="0" applyNumberFormat="1" applyFont="1" applyFill="1" applyBorder="1" applyAlignment="1">
      <alignment horizontal="center" vertical="top" wrapText="1"/>
    </xf>
    <xf numFmtId="1" fontId="7" fillId="4" borderId="3" xfId="0" applyNumberFormat="1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vertical="top" wrapText="1"/>
    </xf>
    <xf numFmtId="164" fontId="7" fillId="4" borderId="3" xfId="0" applyNumberFormat="1" applyFont="1" applyFill="1" applyBorder="1" applyAlignment="1">
      <alignment horizontal="center" vertical="top" wrapText="1"/>
    </xf>
    <xf numFmtId="164" fontId="7" fillId="4" borderId="4" xfId="0" applyNumberFormat="1" applyFont="1" applyFill="1" applyBorder="1" applyAlignment="1">
      <alignment horizontal="center" vertical="top" wrapText="1"/>
    </xf>
    <xf numFmtId="164" fontId="7" fillId="4" borderId="5" xfId="0" applyNumberFormat="1" applyFont="1" applyFill="1" applyBorder="1" applyAlignment="1">
      <alignment horizontal="center" vertical="top" wrapText="1"/>
    </xf>
    <xf numFmtId="164" fontId="7" fillId="4" borderId="6" xfId="0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4" borderId="0" xfId="0" applyFont="1" applyFill="1" applyAlignment="1">
      <alignment vertical="top" wrapText="1"/>
    </xf>
    <xf numFmtId="49" fontId="7" fillId="4" borderId="3" xfId="0" applyNumberFormat="1" applyFont="1" applyFill="1" applyBorder="1" applyAlignment="1">
      <alignment horizontal="center" vertical="top" wrapText="1"/>
    </xf>
    <xf numFmtId="49" fontId="7" fillId="4" borderId="3" xfId="0" applyNumberFormat="1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left" vertical="top" wrapText="1"/>
    </xf>
    <xf numFmtId="0" fontId="8" fillId="4" borderId="3" xfId="0" applyFont="1" applyFill="1" applyBorder="1"/>
    <xf numFmtId="164" fontId="7" fillId="4" borderId="8" xfId="0" applyNumberFormat="1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/>
    <xf numFmtId="164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1" fillId="0" borderId="0" xfId="0" applyFont="1" applyBorder="1"/>
    <xf numFmtId="0" fontId="7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48"/>
  <sheetViews>
    <sheetView tabSelected="1" view="pageLayout" topLeftCell="A194" zoomScale="70" zoomScaleSheetLayoutView="100" zoomScalePageLayoutView="70" workbookViewId="0">
      <selection activeCell="B171" sqref="B171"/>
    </sheetView>
  </sheetViews>
  <sheetFormatPr defaultColWidth="9.140625" defaultRowHeight="12.75"/>
  <cols>
    <col min="1" max="1" width="5.42578125" style="1" customWidth="1"/>
    <col min="2" max="2" width="25.5703125" style="2" customWidth="1"/>
    <col min="3" max="3" width="17.42578125" style="2" customWidth="1"/>
    <col min="4" max="4" width="9.42578125" style="2" customWidth="1"/>
    <col min="5" max="5" width="9.28515625" style="2" customWidth="1"/>
    <col min="6" max="6" width="8.5703125" style="2" customWidth="1"/>
    <col min="7" max="7" width="8.28515625" style="3" customWidth="1"/>
    <col min="8" max="8" width="9" style="2" customWidth="1"/>
    <col min="9" max="9" width="8.5703125" style="2" customWidth="1"/>
    <col min="10" max="10" width="8.85546875" style="2" customWidth="1"/>
    <col min="11" max="11" width="9" style="2" customWidth="1"/>
    <col min="12" max="12" width="8.85546875" style="2" customWidth="1"/>
    <col min="13" max="13" width="9.140625" style="2"/>
    <col min="14" max="14" width="11.5703125" style="2" customWidth="1"/>
    <col min="15" max="15" width="11.7109375" style="2" customWidth="1"/>
    <col min="16" max="1024" width="9.140625" style="2"/>
  </cols>
  <sheetData>
    <row r="1" spans="1:16" ht="82.5" customHeight="1">
      <c r="F1" s="5" t="s">
        <v>0</v>
      </c>
      <c r="G1" s="6"/>
      <c r="H1" s="6"/>
      <c r="I1" s="7"/>
      <c r="J1" s="82" t="s">
        <v>1</v>
      </c>
      <c r="K1" s="82"/>
      <c r="L1" s="82"/>
      <c r="M1" s="82"/>
      <c r="N1" s="82"/>
    </row>
    <row r="2" spans="1:16" ht="18.75" hidden="1" customHeight="1">
      <c r="F2" s="91"/>
      <c r="G2" s="91"/>
      <c r="H2" s="91"/>
      <c r="I2" s="91"/>
      <c r="J2" s="91"/>
      <c r="K2" s="91"/>
      <c r="L2" s="91"/>
      <c r="M2" s="91"/>
      <c r="N2" s="91"/>
    </row>
    <row r="3" spans="1:16" ht="16.149999999999999" hidden="1" customHeight="1">
      <c r="F3" s="8"/>
      <c r="G3" s="91"/>
      <c r="H3" s="91"/>
      <c r="I3" s="91"/>
      <c r="J3" s="91"/>
      <c r="K3" s="91"/>
      <c r="L3" s="91"/>
      <c r="M3" s="91"/>
      <c r="N3" s="91"/>
    </row>
    <row r="4" spans="1:16" ht="15.75" hidden="1">
      <c r="F4" s="92"/>
      <c r="G4" s="92"/>
      <c r="H4" s="92"/>
      <c r="I4" s="92"/>
      <c r="J4" s="92"/>
      <c r="K4" s="92"/>
      <c r="L4" s="92"/>
      <c r="M4" s="92"/>
      <c r="N4" s="92"/>
    </row>
    <row r="5" spans="1:16" ht="26.25" customHeight="1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6" ht="16.149999999999999" customHeigh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6" ht="16.149999999999999" customHeight="1">
      <c r="A7" s="87" t="s">
        <v>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6" ht="15.75">
      <c r="C8" s="88"/>
      <c r="D8" s="88"/>
      <c r="E8" s="88"/>
      <c r="F8" s="88"/>
      <c r="G8" s="88"/>
      <c r="H8" s="88"/>
      <c r="I8" s="88"/>
      <c r="J8" s="9"/>
      <c r="K8" s="9"/>
      <c r="L8" s="9"/>
      <c r="M8" s="9"/>
    </row>
    <row r="9" spans="1:16" ht="114.75" customHeight="1">
      <c r="A9" s="89" t="s">
        <v>5</v>
      </c>
      <c r="B9" s="90" t="s">
        <v>6</v>
      </c>
      <c r="C9" s="89" t="s">
        <v>7</v>
      </c>
      <c r="D9" s="89" t="s">
        <v>8</v>
      </c>
      <c r="E9" s="89"/>
      <c r="F9" s="89"/>
      <c r="G9" s="89"/>
      <c r="H9" s="89"/>
      <c r="I9" s="89"/>
      <c r="J9" s="89"/>
      <c r="K9" s="89"/>
      <c r="L9" s="89"/>
      <c r="M9" s="89"/>
      <c r="N9" s="10" t="s">
        <v>9</v>
      </c>
    </row>
    <row r="10" spans="1:16" ht="28.15" customHeight="1">
      <c r="A10" s="89"/>
      <c r="B10" s="90"/>
      <c r="C10" s="89"/>
      <c r="D10" s="10" t="s">
        <v>10</v>
      </c>
      <c r="E10" s="10" t="s">
        <v>11</v>
      </c>
      <c r="F10" s="11" t="s">
        <v>12</v>
      </c>
      <c r="G10" s="12" t="s">
        <v>13</v>
      </c>
      <c r="H10" s="13" t="s">
        <v>14</v>
      </c>
      <c r="I10" s="10" t="s">
        <v>15</v>
      </c>
      <c r="J10" s="10" t="s">
        <v>16</v>
      </c>
      <c r="K10" s="10" t="s">
        <v>17</v>
      </c>
      <c r="L10" s="10" t="s">
        <v>18</v>
      </c>
      <c r="M10" s="10" t="s">
        <v>19</v>
      </c>
      <c r="N10" s="10"/>
    </row>
    <row r="11" spans="1:16" s="19" customFormat="1" ht="15.75">
      <c r="A11" s="14">
        <v>1</v>
      </c>
      <c r="B11" s="14">
        <v>2</v>
      </c>
      <c r="C11" s="15">
        <v>3</v>
      </c>
      <c r="D11" s="14">
        <v>4</v>
      </c>
      <c r="E11" s="14">
        <v>5</v>
      </c>
      <c r="F11" s="16">
        <v>6</v>
      </c>
      <c r="G11" s="17">
        <v>7</v>
      </c>
      <c r="H11" s="18">
        <v>8</v>
      </c>
      <c r="I11" s="14">
        <v>9</v>
      </c>
      <c r="J11" s="18">
        <v>10</v>
      </c>
      <c r="K11" s="14">
        <v>11</v>
      </c>
      <c r="L11" s="18">
        <v>12</v>
      </c>
      <c r="M11" s="14">
        <v>13</v>
      </c>
      <c r="N11" s="18">
        <v>14</v>
      </c>
    </row>
    <row r="12" spans="1:16" ht="32.85" customHeight="1">
      <c r="A12" s="20" t="s">
        <v>20</v>
      </c>
      <c r="B12" s="21" t="s">
        <v>21</v>
      </c>
      <c r="C12" s="22"/>
      <c r="D12" s="23">
        <f>D13+D14+D15</f>
        <v>227971.90124000001</v>
      </c>
      <c r="E12" s="23">
        <f t="shared" ref="E12:M12" si="0">SUM(E17+E22+E27)</f>
        <v>18482.8</v>
      </c>
      <c r="F12" s="24">
        <f t="shared" si="0"/>
        <v>24477.9</v>
      </c>
      <c r="G12" s="25">
        <f t="shared" si="0"/>
        <v>23938.5815</v>
      </c>
      <c r="H12" s="26">
        <f t="shared" si="0"/>
        <v>23199.959070000001</v>
      </c>
      <c r="I12" s="23">
        <f t="shared" si="0"/>
        <v>31436.38607</v>
      </c>
      <c r="J12" s="23">
        <f t="shared" si="0"/>
        <v>25543.671999999999</v>
      </c>
      <c r="K12" s="23">
        <f t="shared" si="0"/>
        <v>26749.794999999998</v>
      </c>
      <c r="L12" s="23">
        <f t="shared" si="0"/>
        <v>27766.069000000003</v>
      </c>
      <c r="M12" s="23">
        <f t="shared" si="0"/>
        <v>26376.638599999998</v>
      </c>
      <c r="N12" s="27"/>
      <c r="O12" s="28"/>
      <c r="P12" s="29"/>
    </row>
    <row r="13" spans="1:16" ht="15.75" customHeight="1">
      <c r="A13" s="30"/>
      <c r="B13" s="31" t="s">
        <v>22</v>
      </c>
      <c r="C13" s="32"/>
      <c r="D13" s="33">
        <f>SUM(D18+D23+D28)</f>
        <v>0</v>
      </c>
      <c r="E13" s="33">
        <f t="shared" ref="E13:M13" si="1">SUM(E18+E23+E28)</f>
        <v>0</v>
      </c>
      <c r="F13" s="34">
        <f t="shared" si="1"/>
        <v>0</v>
      </c>
      <c r="G13" s="35">
        <f t="shared" si="1"/>
        <v>0</v>
      </c>
      <c r="H13" s="36">
        <f t="shared" si="1"/>
        <v>0</v>
      </c>
      <c r="I13" s="33">
        <f t="shared" si="1"/>
        <v>0</v>
      </c>
      <c r="J13" s="33">
        <f t="shared" si="1"/>
        <v>0</v>
      </c>
      <c r="K13" s="33">
        <f t="shared" si="1"/>
        <v>0</v>
      </c>
      <c r="L13" s="33">
        <f t="shared" si="1"/>
        <v>0</v>
      </c>
      <c r="M13" s="33">
        <f t="shared" si="1"/>
        <v>0</v>
      </c>
      <c r="N13" s="31"/>
      <c r="O13" s="28"/>
      <c r="P13" s="29"/>
    </row>
    <row r="14" spans="1:16" ht="15.75" customHeight="1">
      <c r="A14" s="30"/>
      <c r="B14" s="31" t="s">
        <v>23</v>
      </c>
      <c r="C14" s="32"/>
      <c r="D14" s="33">
        <f>SUM(D19+D24+D29)</f>
        <v>272.3</v>
      </c>
      <c r="E14" s="33">
        <f t="shared" ref="E14:M14" si="2">SUM(E19+E24+E29)</f>
        <v>100</v>
      </c>
      <c r="F14" s="34">
        <f t="shared" si="2"/>
        <v>172.3</v>
      </c>
      <c r="G14" s="35">
        <f t="shared" si="2"/>
        <v>0</v>
      </c>
      <c r="H14" s="36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1"/>
      <c r="O14" s="28"/>
      <c r="P14" s="29"/>
    </row>
    <row r="15" spans="1:16" ht="18" customHeight="1">
      <c r="A15" s="30"/>
      <c r="B15" s="31" t="s">
        <v>24</v>
      </c>
      <c r="C15" s="32"/>
      <c r="D15" s="33">
        <f>D20+D25+D30</f>
        <v>227699.60124000002</v>
      </c>
      <c r="E15" s="33">
        <f t="shared" ref="E15:M15" si="3">SUM(E20+E25+E30)</f>
        <v>18382.8</v>
      </c>
      <c r="F15" s="34">
        <f t="shared" si="3"/>
        <v>24305.600000000002</v>
      </c>
      <c r="G15" s="35">
        <f t="shared" si="3"/>
        <v>23938.5815</v>
      </c>
      <c r="H15" s="36">
        <f t="shared" si="3"/>
        <v>23199.959070000001</v>
      </c>
      <c r="I15" s="33">
        <f t="shared" si="3"/>
        <v>31436.38607</v>
      </c>
      <c r="J15" s="33">
        <f t="shared" si="3"/>
        <v>25543.671999999999</v>
      </c>
      <c r="K15" s="33">
        <f t="shared" si="3"/>
        <v>26749.794999999998</v>
      </c>
      <c r="L15" s="33">
        <f t="shared" si="3"/>
        <v>27766.069000000003</v>
      </c>
      <c r="M15" s="33">
        <f t="shared" si="3"/>
        <v>26376.638599999998</v>
      </c>
      <c r="N15" s="31"/>
      <c r="O15" s="28"/>
      <c r="P15" s="29"/>
    </row>
    <row r="16" spans="1:16" ht="18.75" customHeight="1">
      <c r="A16" s="30"/>
      <c r="B16" s="31" t="s">
        <v>25</v>
      </c>
      <c r="C16" s="32"/>
      <c r="D16" s="33">
        <f>SUM(D21+D26+D31)</f>
        <v>0</v>
      </c>
      <c r="E16" s="33">
        <f t="shared" ref="E16:M16" si="4">SUM(E21+E26+E31)</f>
        <v>0</v>
      </c>
      <c r="F16" s="34">
        <f t="shared" si="4"/>
        <v>0</v>
      </c>
      <c r="G16" s="35">
        <f t="shared" si="4"/>
        <v>0</v>
      </c>
      <c r="H16" s="36">
        <f t="shared" si="4"/>
        <v>0</v>
      </c>
      <c r="I16" s="33">
        <f t="shared" si="4"/>
        <v>0</v>
      </c>
      <c r="J16" s="33">
        <f t="shared" si="4"/>
        <v>0</v>
      </c>
      <c r="K16" s="33">
        <f t="shared" si="4"/>
        <v>0</v>
      </c>
      <c r="L16" s="33">
        <f t="shared" si="4"/>
        <v>0</v>
      </c>
      <c r="M16" s="33">
        <f t="shared" si="4"/>
        <v>0</v>
      </c>
      <c r="N16" s="31"/>
      <c r="O16" s="28"/>
      <c r="P16" s="29"/>
    </row>
    <row r="17" spans="1:16" ht="20.65" customHeight="1">
      <c r="A17" s="30" t="s">
        <v>26</v>
      </c>
      <c r="B17" s="37" t="s">
        <v>27</v>
      </c>
      <c r="C17" s="32"/>
      <c r="D17" s="33">
        <f t="shared" ref="D17:M17" si="5">SUM(D18+D19+D20+D21)</f>
        <v>0</v>
      </c>
      <c r="E17" s="33">
        <f t="shared" si="5"/>
        <v>0</v>
      </c>
      <c r="F17" s="34">
        <f t="shared" si="5"/>
        <v>0</v>
      </c>
      <c r="G17" s="35">
        <f t="shared" si="5"/>
        <v>0</v>
      </c>
      <c r="H17" s="36">
        <f t="shared" si="5"/>
        <v>0</v>
      </c>
      <c r="I17" s="33">
        <f t="shared" si="5"/>
        <v>0</v>
      </c>
      <c r="J17" s="33">
        <f t="shared" si="5"/>
        <v>0</v>
      </c>
      <c r="K17" s="33">
        <f t="shared" si="5"/>
        <v>0</v>
      </c>
      <c r="L17" s="33">
        <f t="shared" si="5"/>
        <v>0</v>
      </c>
      <c r="M17" s="33">
        <f t="shared" si="5"/>
        <v>0</v>
      </c>
      <c r="N17" s="31"/>
      <c r="O17" s="28"/>
      <c r="P17" s="29"/>
    </row>
    <row r="18" spans="1:16" ht="20.65" customHeight="1">
      <c r="A18" s="30"/>
      <c r="B18" s="31" t="s">
        <v>22</v>
      </c>
      <c r="C18" s="32"/>
      <c r="D18" s="33">
        <v>0</v>
      </c>
      <c r="E18" s="33">
        <v>0</v>
      </c>
      <c r="F18" s="34">
        <v>0</v>
      </c>
      <c r="G18" s="35">
        <v>0</v>
      </c>
      <c r="H18" s="36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1"/>
      <c r="O18" s="28"/>
      <c r="P18" s="29"/>
    </row>
    <row r="19" spans="1:16" ht="16.5" customHeight="1">
      <c r="A19" s="30"/>
      <c r="B19" s="31" t="s">
        <v>23</v>
      </c>
      <c r="C19" s="32"/>
      <c r="D19" s="33">
        <v>0</v>
      </c>
      <c r="E19" s="33">
        <v>0</v>
      </c>
      <c r="F19" s="34">
        <v>0</v>
      </c>
      <c r="G19" s="35">
        <v>0</v>
      </c>
      <c r="H19" s="36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1"/>
      <c r="O19" s="28"/>
      <c r="P19" s="29"/>
    </row>
    <row r="20" spans="1:16" ht="15.75" customHeight="1">
      <c r="A20" s="30"/>
      <c r="B20" s="31" t="s">
        <v>24</v>
      </c>
      <c r="C20" s="32"/>
      <c r="D20" s="33">
        <v>0</v>
      </c>
      <c r="E20" s="33">
        <v>0</v>
      </c>
      <c r="F20" s="34">
        <v>0</v>
      </c>
      <c r="G20" s="35">
        <v>0</v>
      </c>
      <c r="H20" s="36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1"/>
      <c r="O20" s="28"/>
      <c r="P20" s="29"/>
    </row>
    <row r="21" spans="1:16" ht="15" customHeight="1">
      <c r="A21" s="30"/>
      <c r="B21" s="31" t="s">
        <v>28</v>
      </c>
      <c r="C21" s="32"/>
      <c r="D21" s="33">
        <v>0</v>
      </c>
      <c r="E21" s="33">
        <v>0</v>
      </c>
      <c r="F21" s="34">
        <v>0</v>
      </c>
      <c r="G21" s="35">
        <v>0</v>
      </c>
      <c r="H21" s="36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1"/>
      <c r="O21" s="28"/>
      <c r="P21" s="29"/>
    </row>
    <row r="22" spans="1:16" ht="47.25" customHeight="1">
      <c r="A22" s="30" t="s">
        <v>29</v>
      </c>
      <c r="B22" s="37" t="s">
        <v>30</v>
      </c>
      <c r="C22" s="32"/>
      <c r="D22" s="33">
        <f t="shared" ref="D22:M22" si="6">SUM(D23+D24+D25+D26)</f>
        <v>0</v>
      </c>
      <c r="E22" s="33">
        <f t="shared" si="6"/>
        <v>0</v>
      </c>
      <c r="F22" s="34">
        <f t="shared" si="6"/>
        <v>0</v>
      </c>
      <c r="G22" s="35">
        <f t="shared" si="6"/>
        <v>0</v>
      </c>
      <c r="H22" s="36">
        <f t="shared" si="6"/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3">
        <f t="shared" si="6"/>
        <v>0</v>
      </c>
      <c r="M22" s="33">
        <f t="shared" si="6"/>
        <v>0</v>
      </c>
      <c r="N22" s="31"/>
      <c r="O22" s="28"/>
      <c r="P22" s="29"/>
    </row>
    <row r="23" spans="1:16" ht="18.75" customHeight="1">
      <c r="A23" s="30"/>
      <c r="B23" s="31" t="s">
        <v>22</v>
      </c>
      <c r="C23" s="32"/>
      <c r="D23" s="33">
        <v>0</v>
      </c>
      <c r="E23" s="33">
        <v>0</v>
      </c>
      <c r="F23" s="34">
        <v>0</v>
      </c>
      <c r="G23" s="35">
        <v>0</v>
      </c>
      <c r="H23" s="36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1"/>
      <c r="O23" s="28"/>
      <c r="P23" s="29"/>
    </row>
    <row r="24" spans="1:16" ht="20.65" customHeight="1">
      <c r="A24" s="30"/>
      <c r="B24" s="31" t="s">
        <v>23</v>
      </c>
      <c r="C24" s="32"/>
      <c r="D24" s="33">
        <v>0</v>
      </c>
      <c r="E24" s="33">
        <v>0</v>
      </c>
      <c r="F24" s="34">
        <v>0</v>
      </c>
      <c r="G24" s="35">
        <v>0</v>
      </c>
      <c r="H24" s="36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1"/>
      <c r="O24" s="28"/>
      <c r="P24" s="29"/>
    </row>
    <row r="25" spans="1:16" ht="20.65" customHeight="1">
      <c r="A25" s="30"/>
      <c r="B25" s="31" t="s">
        <v>24</v>
      </c>
      <c r="C25" s="32"/>
      <c r="D25" s="33">
        <v>0</v>
      </c>
      <c r="E25" s="33">
        <v>0</v>
      </c>
      <c r="F25" s="34">
        <v>0</v>
      </c>
      <c r="G25" s="35">
        <v>0</v>
      </c>
      <c r="H25" s="36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1"/>
      <c r="O25" s="28"/>
      <c r="P25" s="29"/>
    </row>
    <row r="26" spans="1:16" ht="20.65" customHeight="1">
      <c r="A26" s="30"/>
      <c r="B26" s="31" t="s">
        <v>28</v>
      </c>
      <c r="C26" s="32"/>
      <c r="D26" s="33">
        <v>0</v>
      </c>
      <c r="E26" s="33">
        <v>0</v>
      </c>
      <c r="F26" s="34">
        <v>0</v>
      </c>
      <c r="G26" s="35">
        <v>0</v>
      </c>
      <c r="H26" s="36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1"/>
      <c r="O26" s="28"/>
      <c r="P26" s="29"/>
    </row>
    <row r="27" spans="1:16" ht="25.7" customHeight="1">
      <c r="A27" s="30" t="s">
        <v>31</v>
      </c>
      <c r="B27" s="37" t="s">
        <v>32</v>
      </c>
      <c r="C27" s="32"/>
      <c r="D27" s="33">
        <f t="shared" ref="D27:M27" si="7">SUM(D28:D31)</f>
        <v>227971.90124000001</v>
      </c>
      <c r="E27" s="33">
        <f t="shared" si="7"/>
        <v>18482.8</v>
      </c>
      <c r="F27" s="34">
        <f t="shared" si="7"/>
        <v>24477.9</v>
      </c>
      <c r="G27" s="35">
        <f t="shared" si="7"/>
        <v>23938.5815</v>
      </c>
      <c r="H27" s="36">
        <f t="shared" si="7"/>
        <v>23199.959070000001</v>
      </c>
      <c r="I27" s="33">
        <f t="shared" si="7"/>
        <v>31436.38607</v>
      </c>
      <c r="J27" s="33">
        <f t="shared" si="7"/>
        <v>25543.671999999999</v>
      </c>
      <c r="K27" s="33">
        <f t="shared" si="7"/>
        <v>26749.794999999998</v>
      </c>
      <c r="L27" s="33">
        <f t="shared" si="7"/>
        <v>27766.069000000003</v>
      </c>
      <c r="M27" s="33">
        <f t="shared" si="7"/>
        <v>26376.638599999998</v>
      </c>
      <c r="N27" s="31"/>
      <c r="O27" s="28"/>
      <c r="P27" s="29"/>
    </row>
    <row r="28" spans="1:16" ht="20.65" customHeight="1">
      <c r="A28" s="30"/>
      <c r="B28" s="31" t="s">
        <v>22</v>
      </c>
      <c r="C28" s="32"/>
      <c r="D28" s="33">
        <f t="shared" ref="D28:M28" si="8">SUM(D48+D96+D146+D184)</f>
        <v>0</v>
      </c>
      <c r="E28" s="33">
        <f t="shared" si="8"/>
        <v>0</v>
      </c>
      <c r="F28" s="34">
        <f t="shared" si="8"/>
        <v>0</v>
      </c>
      <c r="G28" s="35">
        <f t="shared" si="8"/>
        <v>0</v>
      </c>
      <c r="H28" s="36">
        <f t="shared" si="8"/>
        <v>0</v>
      </c>
      <c r="I28" s="33">
        <f t="shared" si="8"/>
        <v>0</v>
      </c>
      <c r="J28" s="33">
        <f t="shared" si="8"/>
        <v>0</v>
      </c>
      <c r="K28" s="33">
        <f t="shared" si="8"/>
        <v>0</v>
      </c>
      <c r="L28" s="33">
        <f t="shared" si="8"/>
        <v>0</v>
      </c>
      <c r="M28" s="33">
        <f t="shared" si="8"/>
        <v>0</v>
      </c>
      <c r="N28" s="31"/>
      <c r="O28" s="28"/>
      <c r="P28" s="29"/>
    </row>
    <row r="29" spans="1:16" ht="20.65" customHeight="1">
      <c r="A29" s="30"/>
      <c r="B29" s="31" t="s">
        <v>23</v>
      </c>
      <c r="C29" s="32"/>
      <c r="D29" s="33">
        <f t="shared" ref="D29:M29" si="9">SUM(D49+D97+D147+D185)</f>
        <v>272.3</v>
      </c>
      <c r="E29" s="33">
        <f t="shared" si="9"/>
        <v>100</v>
      </c>
      <c r="F29" s="34">
        <f t="shared" si="9"/>
        <v>172.3</v>
      </c>
      <c r="G29" s="35">
        <f t="shared" si="9"/>
        <v>0</v>
      </c>
      <c r="H29" s="36">
        <f t="shared" si="9"/>
        <v>0</v>
      </c>
      <c r="I29" s="33">
        <f t="shared" si="9"/>
        <v>0</v>
      </c>
      <c r="J29" s="33">
        <f t="shared" si="9"/>
        <v>0</v>
      </c>
      <c r="K29" s="33">
        <f t="shared" si="9"/>
        <v>0</v>
      </c>
      <c r="L29" s="33">
        <f t="shared" si="9"/>
        <v>0</v>
      </c>
      <c r="M29" s="33">
        <f t="shared" si="9"/>
        <v>0</v>
      </c>
      <c r="N29" s="31"/>
      <c r="O29" s="28"/>
      <c r="P29" s="29"/>
    </row>
    <row r="30" spans="1:16" ht="20.65" customHeight="1">
      <c r="A30" s="30"/>
      <c r="B30" s="31" t="s">
        <v>24</v>
      </c>
      <c r="C30" s="32"/>
      <c r="D30" s="33">
        <f>SUM(D50+D98+D148+D186)+0.1</f>
        <v>227699.60124000002</v>
      </c>
      <c r="E30" s="33">
        <f t="shared" ref="E30:M30" si="10">SUM(E50+E98+E148+E186)</f>
        <v>18382.8</v>
      </c>
      <c r="F30" s="34">
        <f t="shared" si="10"/>
        <v>24305.600000000002</v>
      </c>
      <c r="G30" s="35">
        <f t="shared" si="10"/>
        <v>23938.5815</v>
      </c>
      <c r="H30" s="36">
        <f t="shared" si="10"/>
        <v>23199.959070000001</v>
      </c>
      <c r="I30" s="33">
        <f t="shared" si="10"/>
        <v>31436.38607</v>
      </c>
      <c r="J30" s="33">
        <f t="shared" si="10"/>
        <v>25543.671999999999</v>
      </c>
      <c r="K30" s="33">
        <f t="shared" si="10"/>
        <v>26749.794999999998</v>
      </c>
      <c r="L30" s="33">
        <f t="shared" si="10"/>
        <v>27766.069000000003</v>
      </c>
      <c r="M30" s="33">
        <f t="shared" si="10"/>
        <v>26376.638599999998</v>
      </c>
      <c r="N30" s="31"/>
      <c r="O30" s="28"/>
      <c r="P30" s="29"/>
    </row>
    <row r="31" spans="1:16" ht="21.75" customHeight="1">
      <c r="A31" s="30"/>
      <c r="B31" s="31" t="s">
        <v>33</v>
      </c>
      <c r="C31" s="32"/>
      <c r="D31" s="33">
        <f t="shared" ref="D31:M31" si="11">SUM(D51+D99+D149+D187)</f>
        <v>0</v>
      </c>
      <c r="E31" s="33">
        <f t="shared" si="11"/>
        <v>0</v>
      </c>
      <c r="F31" s="34">
        <f t="shared" si="11"/>
        <v>0</v>
      </c>
      <c r="G31" s="35">
        <f t="shared" si="11"/>
        <v>0</v>
      </c>
      <c r="H31" s="36">
        <f t="shared" si="11"/>
        <v>0</v>
      </c>
      <c r="I31" s="33">
        <f t="shared" si="11"/>
        <v>0</v>
      </c>
      <c r="J31" s="33">
        <f t="shared" si="11"/>
        <v>0</v>
      </c>
      <c r="K31" s="33">
        <f t="shared" si="11"/>
        <v>0</v>
      </c>
      <c r="L31" s="33">
        <f t="shared" si="11"/>
        <v>0</v>
      </c>
      <c r="M31" s="33">
        <f t="shared" si="11"/>
        <v>0</v>
      </c>
      <c r="N31" s="31"/>
      <c r="O31" s="28"/>
      <c r="P31" s="29"/>
    </row>
    <row r="32" spans="1:16" ht="58.5" customHeight="1">
      <c r="A32" s="38" t="s">
        <v>34</v>
      </c>
      <c r="B32" s="39" t="s">
        <v>35</v>
      </c>
      <c r="C32" s="40"/>
      <c r="D32" s="41">
        <f t="shared" ref="D32:M32" si="12">SUM(D37+D42+D47)</f>
        <v>1190.9000000000001</v>
      </c>
      <c r="E32" s="41">
        <f t="shared" si="12"/>
        <v>150</v>
      </c>
      <c r="F32" s="42">
        <f t="shared" si="12"/>
        <v>272.3</v>
      </c>
      <c r="G32" s="43">
        <f t="shared" si="12"/>
        <v>90</v>
      </c>
      <c r="H32" s="44">
        <f t="shared" si="12"/>
        <v>178.6</v>
      </c>
      <c r="I32" s="41">
        <f t="shared" si="12"/>
        <v>100</v>
      </c>
      <c r="J32" s="41">
        <f t="shared" si="12"/>
        <v>100</v>
      </c>
      <c r="K32" s="41">
        <f t="shared" si="12"/>
        <v>100</v>
      </c>
      <c r="L32" s="41">
        <f t="shared" si="12"/>
        <v>100</v>
      </c>
      <c r="M32" s="41">
        <f t="shared" si="12"/>
        <v>100</v>
      </c>
      <c r="N32" s="45"/>
      <c r="O32" s="28"/>
      <c r="P32" s="29"/>
    </row>
    <row r="33" spans="1:16" ht="20.65" customHeight="1">
      <c r="A33" s="30"/>
      <c r="B33" s="31" t="s">
        <v>22</v>
      </c>
      <c r="C33" s="32"/>
      <c r="D33" s="33">
        <f t="shared" ref="D33:M33" si="13">SUM(D38+D43+D48)</f>
        <v>0</v>
      </c>
      <c r="E33" s="33">
        <f t="shared" si="13"/>
        <v>0</v>
      </c>
      <c r="F33" s="34">
        <f t="shared" si="13"/>
        <v>0</v>
      </c>
      <c r="G33" s="35">
        <f t="shared" si="13"/>
        <v>0</v>
      </c>
      <c r="H33" s="36">
        <f t="shared" si="13"/>
        <v>0</v>
      </c>
      <c r="I33" s="33">
        <f t="shared" si="13"/>
        <v>0</v>
      </c>
      <c r="J33" s="33">
        <f t="shared" si="13"/>
        <v>0</v>
      </c>
      <c r="K33" s="33">
        <f t="shared" si="13"/>
        <v>0</v>
      </c>
      <c r="L33" s="33">
        <f t="shared" si="13"/>
        <v>0</v>
      </c>
      <c r="M33" s="33">
        <f t="shared" si="13"/>
        <v>0</v>
      </c>
      <c r="N33" s="31"/>
      <c r="O33" s="28"/>
      <c r="P33" s="29"/>
    </row>
    <row r="34" spans="1:16" ht="20.65" customHeight="1">
      <c r="A34" s="30"/>
      <c r="B34" s="31" t="s">
        <v>23</v>
      </c>
      <c r="C34" s="32"/>
      <c r="D34" s="33">
        <f t="shared" ref="D34:M34" si="14">SUM(D39+D44+D49)</f>
        <v>272.3</v>
      </c>
      <c r="E34" s="33">
        <f t="shared" si="14"/>
        <v>100</v>
      </c>
      <c r="F34" s="34">
        <f t="shared" si="14"/>
        <v>172.3</v>
      </c>
      <c r="G34" s="35">
        <f t="shared" si="14"/>
        <v>0</v>
      </c>
      <c r="H34" s="36">
        <f t="shared" si="14"/>
        <v>0</v>
      </c>
      <c r="I34" s="33">
        <f t="shared" si="14"/>
        <v>0</v>
      </c>
      <c r="J34" s="33">
        <f t="shared" si="14"/>
        <v>0</v>
      </c>
      <c r="K34" s="33">
        <f t="shared" si="14"/>
        <v>0</v>
      </c>
      <c r="L34" s="33">
        <f t="shared" si="14"/>
        <v>0</v>
      </c>
      <c r="M34" s="33">
        <f t="shared" si="14"/>
        <v>0</v>
      </c>
      <c r="N34" s="31"/>
      <c r="O34" s="28"/>
      <c r="P34" s="29"/>
    </row>
    <row r="35" spans="1:16" ht="20.65" customHeight="1">
      <c r="A35" s="30"/>
      <c r="B35" s="31" t="s">
        <v>24</v>
      </c>
      <c r="C35" s="32"/>
      <c r="D35" s="33">
        <f t="shared" ref="D35:M35" si="15">SUM(D40+D45+D50)</f>
        <v>918.6</v>
      </c>
      <c r="E35" s="33">
        <f t="shared" si="15"/>
        <v>50</v>
      </c>
      <c r="F35" s="34">
        <f t="shared" si="15"/>
        <v>100</v>
      </c>
      <c r="G35" s="35">
        <f t="shared" si="15"/>
        <v>90</v>
      </c>
      <c r="H35" s="36">
        <f t="shared" si="15"/>
        <v>178.6</v>
      </c>
      <c r="I35" s="33">
        <f t="shared" si="15"/>
        <v>100</v>
      </c>
      <c r="J35" s="33">
        <f t="shared" si="15"/>
        <v>100</v>
      </c>
      <c r="K35" s="33">
        <f t="shared" si="15"/>
        <v>100</v>
      </c>
      <c r="L35" s="33">
        <f t="shared" si="15"/>
        <v>100</v>
      </c>
      <c r="M35" s="33">
        <f t="shared" si="15"/>
        <v>100</v>
      </c>
      <c r="N35" s="31"/>
      <c r="O35" s="28"/>
      <c r="P35" s="29"/>
    </row>
    <row r="36" spans="1:16" ht="18" customHeight="1">
      <c r="A36" s="30"/>
      <c r="B36" s="31" t="s">
        <v>36</v>
      </c>
      <c r="C36" s="32"/>
      <c r="D36" s="33">
        <f t="shared" ref="D36:M36" si="16">SUM(D41+D46+D51)</f>
        <v>0</v>
      </c>
      <c r="E36" s="33">
        <f t="shared" si="16"/>
        <v>0</v>
      </c>
      <c r="F36" s="34">
        <f t="shared" si="16"/>
        <v>0</v>
      </c>
      <c r="G36" s="35">
        <f t="shared" si="16"/>
        <v>0</v>
      </c>
      <c r="H36" s="36">
        <f t="shared" si="16"/>
        <v>0</v>
      </c>
      <c r="I36" s="33">
        <f t="shared" si="16"/>
        <v>0</v>
      </c>
      <c r="J36" s="33">
        <f t="shared" si="16"/>
        <v>0</v>
      </c>
      <c r="K36" s="33">
        <f t="shared" si="16"/>
        <v>0</v>
      </c>
      <c r="L36" s="33">
        <f t="shared" si="16"/>
        <v>0</v>
      </c>
      <c r="M36" s="33">
        <f t="shared" si="16"/>
        <v>0</v>
      </c>
      <c r="N36" s="31"/>
      <c r="O36" s="28"/>
      <c r="P36" s="29"/>
    </row>
    <row r="37" spans="1:16" ht="19.5" customHeight="1">
      <c r="A37" s="30" t="s">
        <v>37</v>
      </c>
      <c r="B37" s="37" t="s">
        <v>27</v>
      </c>
      <c r="C37" s="32"/>
      <c r="D37" s="33">
        <f t="shared" ref="D37:M37" si="17">SUM(D38+D39+D40+D41)</f>
        <v>0</v>
      </c>
      <c r="E37" s="33">
        <f t="shared" si="17"/>
        <v>0</v>
      </c>
      <c r="F37" s="34">
        <f t="shared" si="17"/>
        <v>0</v>
      </c>
      <c r="G37" s="35">
        <f t="shared" si="17"/>
        <v>0</v>
      </c>
      <c r="H37" s="36">
        <f t="shared" si="17"/>
        <v>0</v>
      </c>
      <c r="I37" s="33">
        <f t="shared" si="17"/>
        <v>0</v>
      </c>
      <c r="J37" s="33">
        <f t="shared" si="17"/>
        <v>0</v>
      </c>
      <c r="K37" s="33">
        <f t="shared" si="17"/>
        <v>0</v>
      </c>
      <c r="L37" s="33">
        <f t="shared" si="17"/>
        <v>0</v>
      </c>
      <c r="M37" s="33">
        <f t="shared" si="17"/>
        <v>0</v>
      </c>
      <c r="N37" s="31"/>
      <c r="O37" s="28"/>
      <c r="P37" s="29"/>
    </row>
    <row r="38" spans="1:16" ht="20.65" customHeight="1">
      <c r="A38" s="30"/>
      <c r="B38" s="31" t="s">
        <v>22</v>
      </c>
      <c r="C38" s="32"/>
      <c r="D38" s="33">
        <v>0</v>
      </c>
      <c r="E38" s="33">
        <v>0</v>
      </c>
      <c r="F38" s="34">
        <v>0</v>
      </c>
      <c r="G38" s="35">
        <v>0</v>
      </c>
      <c r="H38" s="36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/>
      <c r="O38" s="28"/>
      <c r="P38" s="29"/>
    </row>
    <row r="39" spans="1:16" ht="20.65" customHeight="1">
      <c r="A39" s="30"/>
      <c r="B39" s="31" t="s">
        <v>23</v>
      </c>
      <c r="C39" s="32"/>
      <c r="D39" s="33">
        <v>0</v>
      </c>
      <c r="E39" s="33">
        <v>0</v>
      </c>
      <c r="F39" s="34">
        <v>0</v>
      </c>
      <c r="G39" s="35">
        <v>0</v>
      </c>
      <c r="H39" s="36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1"/>
      <c r="O39" s="28"/>
      <c r="P39" s="29"/>
    </row>
    <row r="40" spans="1:16" ht="20.65" customHeight="1">
      <c r="A40" s="30"/>
      <c r="B40" s="31" t="s">
        <v>24</v>
      </c>
      <c r="C40" s="32"/>
      <c r="D40" s="33">
        <v>0</v>
      </c>
      <c r="E40" s="33">
        <v>0</v>
      </c>
      <c r="F40" s="34">
        <v>0</v>
      </c>
      <c r="G40" s="35">
        <v>0</v>
      </c>
      <c r="H40" s="36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1"/>
      <c r="O40" s="28"/>
      <c r="P40" s="29"/>
    </row>
    <row r="41" spans="1:16" ht="20.65" customHeight="1">
      <c r="A41" s="30"/>
      <c r="B41" s="31" t="s">
        <v>28</v>
      </c>
      <c r="C41" s="32"/>
      <c r="D41" s="33">
        <v>0</v>
      </c>
      <c r="E41" s="33">
        <v>0</v>
      </c>
      <c r="F41" s="34">
        <v>0</v>
      </c>
      <c r="G41" s="35">
        <v>0</v>
      </c>
      <c r="H41" s="36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1"/>
      <c r="O41" s="28"/>
      <c r="P41" s="29"/>
    </row>
    <row r="42" spans="1:16" ht="46.5" customHeight="1">
      <c r="A42" s="30" t="s">
        <v>38</v>
      </c>
      <c r="B42" s="37" t="s">
        <v>30</v>
      </c>
      <c r="C42" s="32"/>
      <c r="D42" s="33">
        <f t="shared" ref="D42:M42" si="18">SUM(D43+D44+D45+D46)</f>
        <v>0</v>
      </c>
      <c r="E42" s="33">
        <f t="shared" si="18"/>
        <v>0</v>
      </c>
      <c r="F42" s="34">
        <f t="shared" si="18"/>
        <v>0</v>
      </c>
      <c r="G42" s="35">
        <f t="shared" si="18"/>
        <v>0</v>
      </c>
      <c r="H42" s="36">
        <f t="shared" si="18"/>
        <v>0</v>
      </c>
      <c r="I42" s="33">
        <f t="shared" si="18"/>
        <v>0</v>
      </c>
      <c r="J42" s="33">
        <f t="shared" si="18"/>
        <v>0</v>
      </c>
      <c r="K42" s="33">
        <f t="shared" si="18"/>
        <v>0</v>
      </c>
      <c r="L42" s="33">
        <f t="shared" si="18"/>
        <v>0</v>
      </c>
      <c r="M42" s="33">
        <f t="shared" si="18"/>
        <v>0</v>
      </c>
      <c r="N42" s="31"/>
      <c r="O42" s="28"/>
      <c r="P42" s="29"/>
    </row>
    <row r="43" spans="1:16" ht="18.75" customHeight="1">
      <c r="A43" s="30"/>
      <c r="B43" s="31" t="s">
        <v>22</v>
      </c>
      <c r="C43" s="32"/>
      <c r="D43" s="33">
        <v>0</v>
      </c>
      <c r="E43" s="33">
        <v>0</v>
      </c>
      <c r="F43" s="34">
        <v>0</v>
      </c>
      <c r="G43" s="35">
        <v>0</v>
      </c>
      <c r="H43" s="36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1"/>
      <c r="O43" s="28"/>
      <c r="P43" s="29"/>
    </row>
    <row r="44" spans="1:16" ht="20.65" customHeight="1">
      <c r="A44" s="30"/>
      <c r="B44" s="31" t="s">
        <v>23</v>
      </c>
      <c r="C44" s="32"/>
      <c r="D44" s="33">
        <v>0</v>
      </c>
      <c r="E44" s="33">
        <v>0</v>
      </c>
      <c r="F44" s="34">
        <v>0</v>
      </c>
      <c r="G44" s="35">
        <v>0</v>
      </c>
      <c r="H44" s="36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1"/>
      <c r="O44" s="28"/>
      <c r="P44" s="29"/>
    </row>
    <row r="45" spans="1:16" ht="20.65" customHeight="1">
      <c r="A45" s="30"/>
      <c r="B45" s="31" t="s">
        <v>24</v>
      </c>
      <c r="C45" s="32"/>
      <c r="D45" s="33">
        <v>0</v>
      </c>
      <c r="E45" s="33">
        <v>0</v>
      </c>
      <c r="F45" s="34">
        <v>0</v>
      </c>
      <c r="G45" s="35">
        <v>0</v>
      </c>
      <c r="H45" s="36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1"/>
      <c r="O45" s="28"/>
      <c r="P45" s="29"/>
    </row>
    <row r="46" spans="1:16" ht="20.65" customHeight="1">
      <c r="A46" s="30"/>
      <c r="B46" s="31" t="s">
        <v>28</v>
      </c>
      <c r="C46" s="32"/>
      <c r="D46" s="33">
        <v>0</v>
      </c>
      <c r="E46" s="33">
        <v>0</v>
      </c>
      <c r="F46" s="34">
        <v>0</v>
      </c>
      <c r="G46" s="35">
        <v>0</v>
      </c>
      <c r="H46" s="36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1"/>
      <c r="O46" s="28"/>
      <c r="P46" s="29"/>
    </row>
    <row r="47" spans="1:16" ht="20.45" customHeight="1">
      <c r="A47" s="30" t="s">
        <v>39</v>
      </c>
      <c r="B47" s="37" t="s">
        <v>40</v>
      </c>
      <c r="C47" s="32"/>
      <c r="D47" s="33">
        <f t="shared" ref="D47:M47" si="19">D48+D49+D50+D51</f>
        <v>1190.9000000000001</v>
      </c>
      <c r="E47" s="33">
        <f t="shared" si="19"/>
        <v>150</v>
      </c>
      <c r="F47" s="33">
        <f t="shared" si="19"/>
        <v>272.3</v>
      </c>
      <c r="G47" s="33">
        <f t="shared" si="19"/>
        <v>90</v>
      </c>
      <c r="H47" s="33">
        <f t="shared" si="19"/>
        <v>178.6</v>
      </c>
      <c r="I47" s="33">
        <f t="shared" si="19"/>
        <v>100</v>
      </c>
      <c r="J47" s="33">
        <f t="shared" si="19"/>
        <v>100</v>
      </c>
      <c r="K47" s="33">
        <f t="shared" si="19"/>
        <v>100</v>
      </c>
      <c r="L47" s="33">
        <f t="shared" si="19"/>
        <v>100</v>
      </c>
      <c r="M47" s="33">
        <f t="shared" si="19"/>
        <v>100</v>
      </c>
      <c r="N47" s="31"/>
      <c r="O47" s="28"/>
      <c r="P47" s="29"/>
    </row>
    <row r="48" spans="1:16" ht="20.65" customHeight="1">
      <c r="A48" s="30"/>
      <c r="B48" s="31" t="s">
        <v>22</v>
      </c>
      <c r="C48" s="32"/>
      <c r="D48" s="33">
        <f t="shared" ref="D48:M48" si="20">SUM(D55+D60+D65+D71)</f>
        <v>0</v>
      </c>
      <c r="E48" s="33">
        <f t="shared" si="20"/>
        <v>0</v>
      </c>
      <c r="F48" s="34">
        <f t="shared" si="20"/>
        <v>0</v>
      </c>
      <c r="G48" s="35">
        <f t="shared" si="20"/>
        <v>0</v>
      </c>
      <c r="H48" s="36">
        <f t="shared" si="20"/>
        <v>0</v>
      </c>
      <c r="I48" s="33">
        <f t="shared" si="20"/>
        <v>0</v>
      </c>
      <c r="J48" s="33">
        <f t="shared" si="20"/>
        <v>0</v>
      </c>
      <c r="K48" s="33">
        <f t="shared" si="20"/>
        <v>0</v>
      </c>
      <c r="L48" s="33">
        <f t="shared" si="20"/>
        <v>0</v>
      </c>
      <c r="M48" s="33">
        <f t="shared" si="20"/>
        <v>0</v>
      </c>
      <c r="N48" s="31"/>
      <c r="O48" s="28"/>
      <c r="P48" s="29"/>
    </row>
    <row r="49" spans="1:16" ht="20.65" customHeight="1">
      <c r="A49" s="30"/>
      <c r="B49" s="31" t="s">
        <v>23</v>
      </c>
      <c r="C49" s="32"/>
      <c r="D49" s="33">
        <f t="shared" ref="D49:M49" si="21">SUM(D56+D61+D66+D72)</f>
        <v>272.3</v>
      </c>
      <c r="E49" s="33">
        <f t="shared" si="21"/>
        <v>100</v>
      </c>
      <c r="F49" s="34">
        <f t="shared" si="21"/>
        <v>172.3</v>
      </c>
      <c r="G49" s="35">
        <f t="shared" si="21"/>
        <v>0</v>
      </c>
      <c r="H49" s="36">
        <f t="shared" si="21"/>
        <v>0</v>
      </c>
      <c r="I49" s="33">
        <f t="shared" si="21"/>
        <v>0</v>
      </c>
      <c r="J49" s="33">
        <f t="shared" si="21"/>
        <v>0</v>
      </c>
      <c r="K49" s="33">
        <f t="shared" si="21"/>
        <v>0</v>
      </c>
      <c r="L49" s="33">
        <f t="shared" si="21"/>
        <v>0</v>
      </c>
      <c r="M49" s="33">
        <f t="shared" si="21"/>
        <v>0</v>
      </c>
      <c r="N49" s="31"/>
      <c r="O49" s="28"/>
      <c r="P49" s="29"/>
    </row>
    <row r="50" spans="1:16" ht="20.65" customHeight="1">
      <c r="A50" s="30"/>
      <c r="B50" s="31" t="s">
        <v>24</v>
      </c>
      <c r="C50" s="32"/>
      <c r="D50" s="33">
        <f t="shared" ref="D50:M50" si="22">SUM(D57+D62+D67+D73+D78)</f>
        <v>918.6</v>
      </c>
      <c r="E50" s="33">
        <f t="shared" si="22"/>
        <v>50</v>
      </c>
      <c r="F50" s="33">
        <f t="shared" si="22"/>
        <v>100</v>
      </c>
      <c r="G50" s="33">
        <f t="shared" si="22"/>
        <v>90</v>
      </c>
      <c r="H50" s="33">
        <f t="shared" si="22"/>
        <v>178.6</v>
      </c>
      <c r="I50" s="33">
        <f t="shared" si="22"/>
        <v>100</v>
      </c>
      <c r="J50" s="33">
        <f t="shared" si="22"/>
        <v>100</v>
      </c>
      <c r="K50" s="33">
        <f t="shared" si="22"/>
        <v>100</v>
      </c>
      <c r="L50" s="33">
        <f t="shared" si="22"/>
        <v>100</v>
      </c>
      <c r="M50" s="33">
        <f t="shared" si="22"/>
        <v>100</v>
      </c>
      <c r="N50" s="31"/>
      <c r="O50" s="28"/>
      <c r="P50" s="29"/>
    </row>
    <row r="51" spans="1:16" ht="20.65" customHeight="1">
      <c r="A51" s="30"/>
      <c r="B51" s="31" t="s">
        <v>41</v>
      </c>
      <c r="C51" s="32"/>
      <c r="D51" s="33">
        <f t="shared" ref="D51:M51" si="23">SUM(D58+D63+D68+D74)</f>
        <v>0</v>
      </c>
      <c r="E51" s="33">
        <f t="shared" si="23"/>
        <v>0</v>
      </c>
      <c r="F51" s="34">
        <f t="shared" si="23"/>
        <v>0</v>
      </c>
      <c r="G51" s="35">
        <f t="shared" si="23"/>
        <v>0</v>
      </c>
      <c r="H51" s="36">
        <f t="shared" si="23"/>
        <v>0</v>
      </c>
      <c r="I51" s="33">
        <f t="shared" si="23"/>
        <v>0</v>
      </c>
      <c r="J51" s="33">
        <f t="shared" si="23"/>
        <v>0</v>
      </c>
      <c r="K51" s="33">
        <f t="shared" si="23"/>
        <v>0</v>
      </c>
      <c r="L51" s="33">
        <f t="shared" si="23"/>
        <v>0</v>
      </c>
      <c r="M51" s="33">
        <f t="shared" si="23"/>
        <v>0</v>
      </c>
      <c r="N51" s="31"/>
      <c r="O51" s="28"/>
      <c r="P51" s="29"/>
    </row>
    <row r="52" spans="1:16" ht="17.25" customHeight="1">
      <c r="A52" s="30"/>
      <c r="B52" s="86" t="s">
        <v>42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28"/>
      <c r="P52" s="29"/>
    </row>
    <row r="53" spans="1:16" ht="15.75" customHeight="1">
      <c r="A53" s="30"/>
      <c r="B53" s="86" t="s">
        <v>43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28"/>
      <c r="P53" s="29"/>
    </row>
    <row r="54" spans="1:16" ht="93" customHeight="1">
      <c r="A54" s="46" t="s">
        <v>44</v>
      </c>
      <c r="B54" s="47" t="s">
        <v>45</v>
      </c>
      <c r="C54" s="48" t="s">
        <v>46</v>
      </c>
      <c r="D54" s="49">
        <f t="shared" ref="D54:M54" si="24">SUM(D55:D58)</f>
        <v>0</v>
      </c>
      <c r="E54" s="49">
        <f t="shared" si="24"/>
        <v>0</v>
      </c>
      <c r="F54" s="50">
        <f t="shared" si="24"/>
        <v>0</v>
      </c>
      <c r="G54" s="51">
        <f t="shared" si="24"/>
        <v>0</v>
      </c>
      <c r="H54" s="52">
        <f t="shared" si="24"/>
        <v>0</v>
      </c>
      <c r="I54" s="49">
        <f t="shared" si="24"/>
        <v>0</v>
      </c>
      <c r="J54" s="49">
        <f t="shared" si="24"/>
        <v>0</v>
      </c>
      <c r="K54" s="49">
        <f t="shared" si="24"/>
        <v>0</v>
      </c>
      <c r="L54" s="49">
        <f t="shared" si="24"/>
        <v>0</v>
      </c>
      <c r="M54" s="49">
        <f t="shared" si="24"/>
        <v>0</v>
      </c>
      <c r="N54" s="53" t="s">
        <v>47</v>
      </c>
      <c r="O54" s="28"/>
      <c r="P54" s="29"/>
    </row>
    <row r="55" spans="1:16" ht="20.65" customHeight="1">
      <c r="A55" s="54"/>
      <c r="B55" s="55" t="s">
        <v>22</v>
      </c>
      <c r="C55" s="31"/>
      <c r="D55" s="33">
        <v>0</v>
      </c>
      <c r="E55" s="33">
        <v>0</v>
      </c>
      <c r="F55" s="34">
        <v>0</v>
      </c>
      <c r="G55" s="35">
        <v>0</v>
      </c>
      <c r="H55" s="36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1"/>
      <c r="O55" s="28"/>
      <c r="P55" s="29"/>
    </row>
    <row r="56" spans="1:16" ht="18.75" customHeight="1">
      <c r="A56" s="54"/>
      <c r="B56" s="55" t="s">
        <v>23</v>
      </c>
      <c r="C56" s="31"/>
      <c r="D56" s="33">
        <v>0</v>
      </c>
      <c r="E56" s="33">
        <v>0</v>
      </c>
      <c r="F56" s="34">
        <v>0</v>
      </c>
      <c r="G56" s="35">
        <v>0</v>
      </c>
      <c r="H56" s="36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1"/>
      <c r="O56" s="28"/>
      <c r="P56" s="29"/>
    </row>
    <row r="57" spans="1:16" ht="17.25" customHeight="1">
      <c r="A57" s="54"/>
      <c r="B57" s="55" t="s">
        <v>24</v>
      </c>
      <c r="C57" s="31"/>
      <c r="D57" s="33">
        <v>0</v>
      </c>
      <c r="E57" s="33">
        <v>0</v>
      </c>
      <c r="F57" s="34">
        <v>0</v>
      </c>
      <c r="G57" s="35">
        <v>0</v>
      </c>
      <c r="H57" s="36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1"/>
      <c r="O57" s="28"/>
      <c r="P57" s="29"/>
    </row>
    <row r="58" spans="1:16" ht="17.25" customHeight="1">
      <c r="A58" s="54"/>
      <c r="B58" s="55" t="s">
        <v>48</v>
      </c>
      <c r="C58" s="31"/>
      <c r="D58" s="33">
        <v>0</v>
      </c>
      <c r="E58" s="33">
        <v>0</v>
      </c>
      <c r="F58" s="34">
        <v>0</v>
      </c>
      <c r="G58" s="35">
        <v>0</v>
      </c>
      <c r="H58" s="36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1"/>
      <c r="O58" s="28"/>
      <c r="P58" s="29"/>
    </row>
    <row r="59" spans="1:16" ht="63" customHeight="1">
      <c r="A59" s="46" t="s">
        <v>49</v>
      </c>
      <c r="B59" s="56" t="s">
        <v>50</v>
      </c>
      <c r="C59" s="48" t="s">
        <v>46</v>
      </c>
      <c r="D59" s="49">
        <f t="shared" ref="D59:M59" si="25">D60+D61+D62+D63</f>
        <v>0</v>
      </c>
      <c r="E59" s="49">
        <f t="shared" si="25"/>
        <v>0</v>
      </c>
      <c r="F59" s="50">
        <f t="shared" si="25"/>
        <v>0</v>
      </c>
      <c r="G59" s="51">
        <f t="shared" si="25"/>
        <v>0</v>
      </c>
      <c r="H59" s="52">
        <f t="shared" si="25"/>
        <v>0</v>
      </c>
      <c r="I59" s="49">
        <f t="shared" si="25"/>
        <v>0</v>
      </c>
      <c r="J59" s="49">
        <f t="shared" si="25"/>
        <v>0</v>
      </c>
      <c r="K59" s="49">
        <f t="shared" si="25"/>
        <v>0</v>
      </c>
      <c r="L59" s="49">
        <f t="shared" si="25"/>
        <v>0</v>
      </c>
      <c r="M59" s="49">
        <f t="shared" si="25"/>
        <v>0</v>
      </c>
      <c r="N59" s="53" t="s">
        <v>51</v>
      </c>
      <c r="O59" s="28"/>
      <c r="P59" s="29"/>
    </row>
    <row r="60" spans="1:16" ht="16.7" customHeight="1">
      <c r="A60" s="54"/>
      <c r="B60" s="55" t="s">
        <v>22</v>
      </c>
      <c r="C60" s="32"/>
      <c r="D60" s="33">
        <v>0</v>
      </c>
      <c r="E60" s="33">
        <v>0</v>
      </c>
      <c r="F60" s="34">
        <v>0</v>
      </c>
      <c r="G60" s="35">
        <v>0</v>
      </c>
      <c r="H60" s="36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1"/>
      <c r="O60" s="28"/>
      <c r="P60" s="29"/>
    </row>
    <row r="61" spans="1:16" ht="18.75" customHeight="1">
      <c r="A61" s="54"/>
      <c r="B61" s="55" t="s">
        <v>23</v>
      </c>
      <c r="C61" s="32"/>
      <c r="D61" s="33">
        <f>E61+F61+G61+H61+I61</f>
        <v>0</v>
      </c>
      <c r="E61" s="33">
        <v>0</v>
      </c>
      <c r="F61" s="34">
        <v>0</v>
      </c>
      <c r="G61" s="35">
        <v>0</v>
      </c>
      <c r="H61" s="36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1"/>
      <c r="O61" s="28"/>
      <c r="P61" s="29"/>
    </row>
    <row r="62" spans="1:16" ht="18" customHeight="1">
      <c r="A62" s="54"/>
      <c r="B62" s="55" t="s">
        <v>24</v>
      </c>
      <c r="C62" s="32"/>
      <c r="D62" s="33">
        <v>0</v>
      </c>
      <c r="E62" s="33">
        <v>0</v>
      </c>
      <c r="F62" s="34">
        <v>0</v>
      </c>
      <c r="G62" s="35">
        <v>0</v>
      </c>
      <c r="H62" s="36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1"/>
      <c r="O62" s="28"/>
      <c r="P62" s="29"/>
    </row>
    <row r="63" spans="1:16" ht="21.75" customHeight="1">
      <c r="A63" s="54"/>
      <c r="B63" s="55" t="s">
        <v>52</v>
      </c>
      <c r="C63" s="32"/>
      <c r="D63" s="33">
        <v>0</v>
      </c>
      <c r="E63" s="33">
        <v>0</v>
      </c>
      <c r="F63" s="34">
        <v>0</v>
      </c>
      <c r="G63" s="35">
        <v>0</v>
      </c>
      <c r="H63" s="36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1"/>
      <c r="O63" s="28"/>
      <c r="P63" s="29"/>
    </row>
    <row r="64" spans="1:16" ht="276.75" customHeight="1">
      <c r="A64" s="57" t="s">
        <v>53</v>
      </c>
      <c r="B64" s="58" t="s">
        <v>54</v>
      </c>
      <c r="C64" s="48" t="s">
        <v>46</v>
      </c>
      <c r="D64" s="49">
        <f t="shared" ref="D64:M64" si="26">SUM(D65+D66+D67+D68)</f>
        <v>0</v>
      </c>
      <c r="E64" s="49">
        <f t="shared" si="26"/>
        <v>0</v>
      </c>
      <c r="F64" s="50">
        <f t="shared" si="26"/>
        <v>0</v>
      </c>
      <c r="G64" s="51">
        <f t="shared" si="26"/>
        <v>0</v>
      </c>
      <c r="H64" s="52">
        <f t="shared" si="26"/>
        <v>0</v>
      </c>
      <c r="I64" s="49">
        <f t="shared" si="26"/>
        <v>0</v>
      </c>
      <c r="J64" s="49">
        <f t="shared" si="26"/>
        <v>0</v>
      </c>
      <c r="K64" s="49">
        <f t="shared" si="26"/>
        <v>0</v>
      </c>
      <c r="L64" s="49">
        <f t="shared" si="26"/>
        <v>0</v>
      </c>
      <c r="M64" s="49">
        <f t="shared" si="26"/>
        <v>0</v>
      </c>
      <c r="N64" s="53" t="s">
        <v>47</v>
      </c>
      <c r="O64" s="28"/>
      <c r="P64" s="29"/>
    </row>
    <row r="65" spans="1:16" ht="18" customHeight="1">
      <c r="A65" s="54"/>
      <c r="B65" s="55" t="s">
        <v>22</v>
      </c>
      <c r="C65" s="32"/>
      <c r="D65" s="33">
        <v>0</v>
      </c>
      <c r="E65" s="33">
        <v>0</v>
      </c>
      <c r="F65" s="34">
        <v>0</v>
      </c>
      <c r="G65" s="35">
        <v>0</v>
      </c>
      <c r="H65" s="36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1"/>
      <c r="O65" s="28"/>
      <c r="P65" s="29"/>
    </row>
    <row r="66" spans="1:16" ht="18" customHeight="1">
      <c r="A66" s="54"/>
      <c r="B66" s="55" t="s">
        <v>23</v>
      </c>
      <c r="C66" s="32"/>
      <c r="D66" s="33">
        <v>0</v>
      </c>
      <c r="E66" s="33">
        <v>0</v>
      </c>
      <c r="F66" s="34">
        <v>0</v>
      </c>
      <c r="G66" s="35">
        <v>0</v>
      </c>
      <c r="H66" s="36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1"/>
      <c r="O66" s="28"/>
      <c r="P66" s="29"/>
    </row>
    <row r="67" spans="1:16" ht="18" customHeight="1">
      <c r="A67" s="54"/>
      <c r="B67" s="55" t="s">
        <v>24</v>
      </c>
      <c r="C67" s="32"/>
      <c r="D67" s="33">
        <v>0</v>
      </c>
      <c r="E67" s="33">
        <v>0</v>
      </c>
      <c r="F67" s="34">
        <v>0</v>
      </c>
      <c r="G67" s="35">
        <v>0</v>
      </c>
      <c r="H67" s="36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1"/>
      <c r="O67" s="28"/>
      <c r="P67" s="29"/>
    </row>
    <row r="68" spans="1:16" ht="18" customHeight="1">
      <c r="A68" s="54"/>
      <c r="B68" s="55" t="s">
        <v>48</v>
      </c>
      <c r="C68" s="32"/>
      <c r="D68" s="33">
        <v>0</v>
      </c>
      <c r="E68" s="33">
        <v>0</v>
      </c>
      <c r="F68" s="34">
        <v>0</v>
      </c>
      <c r="G68" s="35">
        <v>0</v>
      </c>
      <c r="H68" s="36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2"/>
      <c r="O68" s="28"/>
      <c r="P68" s="29"/>
    </row>
    <row r="69" spans="1:16" ht="25.9" customHeight="1">
      <c r="A69" s="54"/>
      <c r="B69" s="86" t="s">
        <v>55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28"/>
      <c r="P69" s="29"/>
    </row>
    <row r="70" spans="1:16" ht="63" customHeight="1">
      <c r="A70" s="46" t="s">
        <v>56</v>
      </c>
      <c r="B70" s="59" t="s">
        <v>57</v>
      </c>
      <c r="C70" s="48" t="s">
        <v>46</v>
      </c>
      <c r="D70" s="49">
        <f t="shared" ref="D70:M70" si="27">SUM(D71:D74)</f>
        <v>1112.3</v>
      </c>
      <c r="E70" s="49">
        <f t="shared" si="27"/>
        <v>150</v>
      </c>
      <c r="F70" s="50">
        <f t="shared" si="27"/>
        <v>272.3</v>
      </c>
      <c r="G70" s="51">
        <f t="shared" si="27"/>
        <v>90</v>
      </c>
      <c r="H70" s="52">
        <f t="shared" si="27"/>
        <v>100</v>
      </c>
      <c r="I70" s="49">
        <f t="shared" si="27"/>
        <v>100</v>
      </c>
      <c r="J70" s="49">
        <f t="shared" si="27"/>
        <v>100</v>
      </c>
      <c r="K70" s="49">
        <f t="shared" si="27"/>
        <v>100</v>
      </c>
      <c r="L70" s="49">
        <f t="shared" si="27"/>
        <v>100</v>
      </c>
      <c r="M70" s="49">
        <f t="shared" si="27"/>
        <v>100</v>
      </c>
      <c r="N70" s="53" t="s">
        <v>51</v>
      </c>
      <c r="O70" s="28"/>
      <c r="P70" s="29"/>
    </row>
    <row r="71" spans="1:16" ht="18" customHeight="1">
      <c r="A71" s="54"/>
      <c r="B71" s="55" t="s">
        <v>22</v>
      </c>
      <c r="C71" s="32"/>
      <c r="D71" s="33">
        <v>0</v>
      </c>
      <c r="E71" s="33">
        <v>0</v>
      </c>
      <c r="F71" s="34">
        <v>0</v>
      </c>
      <c r="G71" s="35">
        <v>0</v>
      </c>
      <c r="H71" s="36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2"/>
      <c r="O71" s="28"/>
      <c r="P71" s="29"/>
    </row>
    <row r="72" spans="1:16" ht="18" customHeight="1">
      <c r="A72" s="54"/>
      <c r="B72" s="55" t="s">
        <v>23</v>
      </c>
      <c r="C72" s="32"/>
      <c r="D72" s="33">
        <f>SUM(E72:M72)</f>
        <v>272.3</v>
      </c>
      <c r="E72" s="33">
        <v>100</v>
      </c>
      <c r="F72" s="34">
        <v>172.3</v>
      </c>
      <c r="G72" s="35">
        <v>0</v>
      </c>
      <c r="H72" s="36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2"/>
      <c r="O72" s="28"/>
      <c r="P72" s="29"/>
    </row>
    <row r="73" spans="1:16" ht="18" customHeight="1">
      <c r="A73" s="54"/>
      <c r="B73" s="55" t="s">
        <v>24</v>
      </c>
      <c r="C73" s="32"/>
      <c r="D73" s="33">
        <f>SUM(E73:M73)</f>
        <v>840</v>
      </c>
      <c r="E73" s="33">
        <v>50</v>
      </c>
      <c r="F73" s="34">
        <v>100</v>
      </c>
      <c r="G73" s="35">
        <v>90</v>
      </c>
      <c r="H73" s="36">
        <v>100</v>
      </c>
      <c r="I73" s="33">
        <v>100</v>
      </c>
      <c r="J73" s="33">
        <v>100</v>
      </c>
      <c r="K73" s="33">
        <v>100</v>
      </c>
      <c r="L73" s="33">
        <v>100</v>
      </c>
      <c r="M73" s="33">
        <v>100</v>
      </c>
      <c r="N73" s="32"/>
      <c r="O73" s="28"/>
      <c r="P73" s="29"/>
    </row>
    <row r="74" spans="1:16" ht="19.5" customHeight="1">
      <c r="A74" s="54"/>
      <c r="B74" s="55" t="s">
        <v>58</v>
      </c>
      <c r="C74" s="32"/>
      <c r="D74" s="33">
        <v>0</v>
      </c>
      <c r="E74" s="33">
        <v>0</v>
      </c>
      <c r="F74" s="34">
        <v>0</v>
      </c>
      <c r="G74" s="35">
        <v>0</v>
      </c>
      <c r="H74" s="36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2"/>
      <c r="O74" s="28"/>
      <c r="P74" s="29"/>
    </row>
    <row r="75" spans="1:16" ht="44.25" customHeight="1">
      <c r="A75" s="46" t="s">
        <v>59</v>
      </c>
      <c r="B75" s="59" t="s">
        <v>60</v>
      </c>
      <c r="C75" s="48" t="s">
        <v>46</v>
      </c>
      <c r="D75" s="49">
        <f t="shared" ref="D75:M75" si="28">SUM(D76:D79)</f>
        <v>78.599999999999994</v>
      </c>
      <c r="E75" s="49">
        <f t="shared" si="28"/>
        <v>0</v>
      </c>
      <c r="F75" s="50">
        <f t="shared" si="28"/>
        <v>0</v>
      </c>
      <c r="G75" s="51">
        <f t="shared" si="28"/>
        <v>0</v>
      </c>
      <c r="H75" s="52">
        <f t="shared" si="28"/>
        <v>78.599999999999994</v>
      </c>
      <c r="I75" s="49">
        <f t="shared" si="28"/>
        <v>0</v>
      </c>
      <c r="J75" s="49">
        <f t="shared" si="28"/>
        <v>0</v>
      </c>
      <c r="K75" s="49">
        <f t="shared" si="28"/>
        <v>0</v>
      </c>
      <c r="L75" s="49">
        <f t="shared" si="28"/>
        <v>0</v>
      </c>
      <c r="M75" s="49">
        <f t="shared" si="28"/>
        <v>0</v>
      </c>
      <c r="N75" s="53"/>
      <c r="O75" s="28"/>
      <c r="P75" s="29"/>
    </row>
    <row r="76" spans="1:16" ht="19.5" customHeight="1">
      <c r="A76" s="54"/>
      <c r="B76" s="55" t="s">
        <v>22</v>
      </c>
      <c r="C76" s="32"/>
      <c r="D76" s="33">
        <v>0</v>
      </c>
      <c r="E76" s="33">
        <v>0</v>
      </c>
      <c r="F76" s="34">
        <v>0</v>
      </c>
      <c r="G76" s="35">
        <v>0</v>
      </c>
      <c r="H76" s="36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2"/>
      <c r="O76" s="28"/>
      <c r="P76" s="29"/>
    </row>
    <row r="77" spans="1:16" ht="19.5" customHeight="1">
      <c r="A77" s="54"/>
      <c r="B77" s="55" t="s">
        <v>23</v>
      </c>
      <c r="C77" s="32"/>
      <c r="D77" s="33">
        <f>SUM(E77:M77)</f>
        <v>0</v>
      </c>
      <c r="E77" s="33">
        <v>0</v>
      </c>
      <c r="F77" s="34">
        <v>0</v>
      </c>
      <c r="G77" s="35">
        <v>0</v>
      </c>
      <c r="H77" s="36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2"/>
      <c r="O77" s="28"/>
      <c r="P77" s="29"/>
    </row>
    <row r="78" spans="1:16" ht="19.5" customHeight="1">
      <c r="A78" s="54"/>
      <c r="B78" s="55" t="s">
        <v>24</v>
      </c>
      <c r="C78" s="32"/>
      <c r="D78" s="33">
        <f>SUM(E78:M78)</f>
        <v>78.599999999999994</v>
      </c>
      <c r="E78" s="33">
        <v>0</v>
      </c>
      <c r="F78" s="34">
        <v>0</v>
      </c>
      <c r="G78" s="35">
        <v>0</v>
      </c>
      <c r="H78" s="36">
        <v>78.599999999999994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2"/>
      <c r="O78" s="28"/>
      <c r="P78" s="29"/>
    </row>
    <row r="79" spans="1:16" ht="19.5" customHeight="1">
      <c r="A79" s="54"/>
      <c r="B79" s="55" t="s">
        <v>58</v>
      </c>
      <c r="C79" s="32"/>
      <c r="D79" s="33">
        <v>0</v>
      </c>
      <c r="E79" s="33">
        <v>0</v>
      </c>
      <c r="F79" s="34">
        <v>0</v>
      </c>
      <c r="G79" s="35">
        <v>0</v>
      </c>
      <c r="H79" s="36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2"/>
      <c r="O79" s="28"/>
      <c r="P79" s="29"/>
    </row>
    <row r="80" spans="1:16" ht="62.25" customHeight="1">
      <c r="A80" s="38" t="s">
        <v>61</v>
      </c>
      <c r="B80" s="39" t="s">
        <v>62</v>
      </c>
      <c r="C80" s="40"/>
      <c r="D80" s="41">
        <f t="shared" ref="D80:G84" si="29">SUM(D85+D90+D95)</f>
        <v>15428.78664</v>
      </c>
      <c r="E80" s="41">
        <f t="shared" si="29"/>
        <v>1562.2</v>
      </c>
      <c r="F80" s="42">
        <f t="shared" si="29"/>
        <v>1414.2</v>
      </c>
      <c r="G80" s="43">
        <f t="shared" si="29"/>
        <v>1184.4555</v>
      </c>
      <c r="H80" s="44">
        <f>H81+H82+H83+H84</f>
        <v>1847.6580700000002</v>
      </c>
      <c r="I80" s="41">
        <f t="shared" ref="I80:M84" si="30">SUM(I85+I90+I95)</f>
        <v>3886.99307</v>
      </c>
      <c r="J80" s="41">
        <f t="shared" si="30"/>
        <v>1452.68</v>
      </c>
      <c r="K80" s="41">
        <f t="shared" si="30"/>
        <v>1342.8</v>
      </c>
      <c r="L80" s="41">
        <f t="shared" si="30"/>
        <v>1394.9</v>
      </c>
      <c r="M80" s="41">
        <f t="shared" si="30"/>
        <v>1342.8</v>
      </c>
      <c r="N80" s="45"/>
      <c r="O80" s="28"/>
      <c r="P80" s="29"/>
    </row>
    <row r="81" spans="1:16" ht="20.65" customHeight="1">
      <c r="A81" s="30"/>
      <c r="B81" s="31" t="s">
        <v>22</v>
      </c>
      <c r="C81" s="32"/>
      <c r="D81" s="33">
        <f t="shared" si="29"/>
        <v>0</v>
      </c>
      <c r="E81" s="33">
        <f t="shared" si="29"/>
        <v>0</v>
      </c>
      <c r="F81" s="34">
        <f t="shared" si="29"/>
        <v>0</v>
      </c>
      <c r="G81" s="35">
        <f t="shared" si="29"/>
        <v>0</v>
      </c>
      <c r="H81" s="36">
        <f>SUM(H86+H91+H96)</f>
        <v>0</v>
      </c>
      <c r="I81" s="33">
        <f t="shared" si="30"/>
        <v>0</v>
      </c>
      <c r="J81" s="33">
        <f t="shared" si="30"/>
        <v>0</v>
      </c>
      <c r="K81" s="33">
        <f t="shared" si="30"/>
        <v>0</v>
      </c>
      <c r="L81" s="33">
        <f t="shared" si="30"/>
        <v>0</v>
      </c>
      <c r="M81" s="33">
        <f t="shared" si="30"/>
        <v>0</v>
      </c>
      <c r="N81" s="31"/>
      <c r="O81" s="28"/>
      <c r="P81" s="29"/>
    </row>
    <row r="82" spans="1:16" ht="20.65" customHeight="1">
      <c r="A82" s="30"/>
      <c r="B82" s="31" t="s">
        <v>23</v>
      </c>
      <c r="C82" s="32"/>
      <c r="D82" s="33">
        <f t="shared" si="29"/>
        <v>0</v>
      </c>
      <c r="E82" s="33">
        <f t="shared" si="29"/>
        <v>0</v>
      </c>
      <c r="F82" s="34">
        <f t="shared" si="29"/>
        <v>0</v>
      </c>
      <c r="G82" s="35">
        <f t="shared" si="29"/>
        <v>0</v>
      </c>
      <c r="H82" s="36">
        <f>SUM(H87+H92+H97)</f>
        <v>0</v>
      </c>
      <c r="I82" s="33">
        <f t="shared" si="30"/>
        <v>0</v>
      </c>
      <c r="J82" s="33">
        <f t="shared" si="30"/>
        <v>0</v>
      </c>
      <c r="K82" s="33">
        <f t="shared" si="30"/>
        <v>0</v>
      </c>
      <c r="L82" s="33">
        <f t="shared" si="30"/>
        <v>0</v>
      </c>
      <c r="M82" s="33">
        <f t="shared" si="30"/>
        <v>0</v>
      </c>
      <c r="N82" s="31"/>
      <c r="O82" s="28"/>
      <c r="P82" s="29"/>
    </row>
    <row r="83" spans="1:16" ht="20.65" customHeight="1">
      <c r="A83" s="30"/>
      <c r="B83" s="31" t="s">
        <v>24</v>
      </c>
      <c r="C83" s="32"/>
      <c r="D83" s="33">
        <f t="shared" si="29"/>
        <v>15428.78664</v>
      </c>
      <c r="E83" s="33">
        <f t="shared" si="29"/>
        <v>1562.2</v>
      </c>
      <c r="F83" s="34">
        <f t="shared" si="29"/>
        <v>1414.2</v>
      </c>
      <c r="G83" s="35">
        <f t="shared" si="29"/>
        <v>1184.4555</v>
      </c>
      <c r="H83" s="36">
        <f>SUM(H88+H93+H98)</f>
        <v>1847.6580700000002</v>
      </c>
      <c r="I83" s="33">
        <f t="shared" si="30"/>
        <v>3886.99307</v>
      </c>
      <c r="J83" s="33">
        <f t="shared" si="30"/>
        <v>1452.68</v>
      </c>
      <c r="K83" s="33">
        <f t="shared" si="30"/>
        <v>1342.8</v>
      </c>
      <c r="L83" s="33">
        <f t="shared" si="30"/>
        <v>1394.9</v>
      </c>
      <c r="M83" s="33">
        <f t="shared" si="30"/>
        <v>1342.8</v>
      </c>
      <c r="N83" s="31"/>
      <c r="O83" s="28"/>
      <c r="P83" s="29"/>
    </row>
    <row r="84" spans="1:16" ht="20.65" customHeight="1">
      <c r="A84" s="30"/>
      <c r="B84" s="31" t="s">
        <v>28</v>
      </c>
      <c r="C84" s="32"/>
      <c r="D84" s="33">
        <f t="shared" si="29"/>
        <v>0</v>
      </c>
      <c r="E84" s="33">
        <f t="shared" si="29"/>
        <v>0</v>
      </c>
      <c r="F84" s="34">
        <f t="shared" si="29"/>
        <v>0</v>
      </c>
      <c r="G84" s="35">
        <f t="shared" si="29"/>
        <v>0</v>
      </c>
      <c r="H84" s="36">
        <f>SUM(H89+H94+H99)</f>
        <v>0</v>
      </c>
      <c r="I84" s="33">
        <f t="shared" si="30"/>
        <v>0</v>
      </c>
      <c r="J84" s="33">
        <f t="shared" si="30"/>
        <v>0</v>
      </c>
      <c r="K84" s="33">
        <f t="shared" si="30"/>
        <v>0</v>
      </c>
      <c r="L84" s="33">
        <f t="shared" si="30"/>
        <v>0</v>
      </c>
      <c r="M84" s="33">
        <f t="shared" si="30"/>
        <v>0</v>
      </c>
      <c r="N84" s="31"/>
      <c r="O84" s="28"/>
      <c r="P84" s="29"/>
    </row>
    <row r="85" spans="1:16" ht="23.25" customHeight="1">
      <c r="A85" s="30" t="s">
        <v>63</v>
      </c>
      <c r="B85" s="37" t="s">
        <v>27</v>
      </c>
      <c r="C85" s="60"/>
      <c r="D85" s="33">
        <f t="shared" ref="D85:M85" si="31">SUM(D86+D87+D88+D89)</f>
        <v>0</v>
      </c>
      <c r="E85" s="33">
        <f t="shared" si="31"/>
        <v>0</v>
      </c>
      <c r="F85" s="34">
        <f t="shared" si="31"/>
        <v>0</v>
      </c>
      <c r="G85" s="35">
        <f t="shared" si="31"/>
        <v>0</v>
      </c>
      <c r="H85" s="36">
        <f t="shared" si="31"/>
        <v>0</v>
      </c>
      <c r="I85" s="33">
        <f t="shared" si="31"/>
        <v>0</v>
      </c>
      <c r="J85" s="33">
        <f t="shared" si="31"/>
        <v>0</v>
      </c>
      <c r="K85" s="33">
        <f t="shared" si="31"/>
        <v>0</v>
      </c>
      <c r="L85" s="33">
        <f t="shared" si="31"/>
        <v>0</v>
      </c>
      <c r="M85" s="33">
        <f t="shared" si="31"/>
        <v>0</v>
      </c>
      <c r="N85" s="31"/>
      <c r="O85" s="28"/>
      <c r="P85" s="29"/>
    </row>
    <row r="86" spans="1:16" ht="20.65" customHeight="1">
      <c r="A86" s="30"/>
      <c r="B86" s="31" t="s">
        <v>22</v>
      </c>
      <c r="C86" s="32"/>
      <c r="D86" s="33">
        <v>0</v>
      </c>
      <c r="E86" s="33">
        <v>0</v>
      </c>
      <c r="F86" s="34">
        <v>0</v>
      </c>
      <c r="G86" s="35">
        <v>0</v>
      </c>
      <c r="H86" s="36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1"/>
      <c r="O86" s="28"/>
      <c r="P86" s="29"/>
    </row>
    <row r="87" spans="1:16" ht="20.65" customHeight="1">
      <c r="A87" s="30"/>
      <c r="B87" s="31" t="s">
        <v>23</v>
      </c>
      <c r="C87" s="32"/>
      <c r="D87" s="33">
        <v>0</v>
      </c>
      <c r="E87" s="33">
        <v>0</v>
      </c>
      <c r="F87" s="34">
        <v>0</v>
      </c>
      <c r="G87" s="35">
        <v>0</v>
      </c>
      <c r="H87" s="36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1"/>
      <c r="O87" s="28"/>
      <c r="P87" s="29"/>
    </row>
    <row r="88" spans="1:16" ht="20.65" customHeight="1">
      <c r="A88" s="30"/>
      <c r="B88" s="31" t="s">
        <v>24</v>
      </c>
      <c r="C88" s="32"/>
      <c r="D88" s="33">
        <v>0</v>
      </c>
      <c r="E88" s="33">
        <v>0</v>
      </c>
      <c r="F88" s="34">
        <v>0</v>
      </c>
      <c r="G88" s="35">
        <v>0</v>
      </c>
      <c r="H88" s="36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1"/>
      <c r="O88" s="28"/>
      <c r="P88" s="29"/>
    </row>
    <row r="89" spans="1:16" ht="20.65" customHeight="1">
      <c r="A89" s="30"/>
      <c r="B89" s="31" t="s">
        <v>28</v>
      </c>
      <c r="C89" s="32"/>
      <c r="D89" s="33">
        <v>0</v>
      </c>
      <c r="E89" s="33">
        <v>0</v>
      </c>
      <c r="F89" s="34">
        <v>0</v>
      </c>
      <c r="G89" s="35">
        <v>0</v>
      </c>
      <c r="H89" s="36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1"/>
      <c r="O89" s="28"/>
      <c r="P89" s="29"/>
    </row>
    <row r="90" spans="1:16" ht="47.25" customHeight="1">
      <c r="A90" s="30" t="s">
        <v>64</v>
      </c>
      <c r="B90" s="37" t="s">
        <v>30</v>
      </c>
      <c r="C90" s="32"/>
      <c r="D90" s="33">
        <f t="shared" ref="D90:M90" si="32">SUM(D91+D92+D93+D94)</f>
        <v>0</v>
      </c>
      <c r="E90" s="33">
        <f t="shared" si="32"/>
        <v>0</v>
      </c>
      <c r="F90" s="34">
        <f t="shared" si="32"/>
        <v>0</v>
      </c>
      <c r="G90" s="35">
        <f t="shared" si="32"/>
        <v>0</v>
      </c>
      <c r="H90" s="36">
        <f t="shared" si="32"/>
        <v>0</v>
      </c>
      <c r="I90" s="33">
        <f t="shared" si="32"/>
        <v>0</v>
      </c>
      <c r="J90" s="33">
        <f t="shared" si="32"/>
        <v>0</v>
      </c>
      <c r="K90" s="33">
        <f t="shared" si="32"/>
        <v>0</v>
      </c>
      <c r="L90" s="33">
        <f t="shared" si="32"/>
        <v>0</v>
      </c>
      <c r="M90" s="33">
        <f t="shared" si="32"/>
        <v>0</v>
      </c>
      <c r="N90" s="31"/>
      <c r="O90" s="28"/>
      <c r="P90" s="29"/>
    </row>
    <row r="91" spans="1:16" ht="18.75" customHeight="1">
      <c r="A91" s="30"/>
      <c r="B91" s="31" t="s">
        <v>22</v>
      </c>
      <c r="C91" s="32"/>
      <c r="D91" s="33">
        <v>0</v>
      </c>
      <c r="E91" s="33">
        <v>0</v>
      </c>
      <c r="F91" s="34">
        <v>0</v>
      </c>
      <c r="G91" s="35">
        <v>0</v>
      </c>
      <c r="H91" s="36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1"/>
      <c r="O91" s="28"/>
      <c r="P91" s="29"/>
    </row>
    <row r="92" spans="1:16" ht="20.65" customHeight="1">
      <c r="A92" s="30"/>
      <c r="B92" s="31" t="s">
        <v>23</v>
      </c>
      <c r="C92" s="32"/>
      <c r="D92" s="33">
        <v>0</v>
      </c>
      <c r="E92" s="33">
        <v>0</v>
      </c>
      <c r="F92" s="34">
        <v>0</v>
      </c>
      <c r="G92" s="35">
        <v>0</v>
      </c>
      <c r="H92" s="36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1"/>
      <c r="O92" s="28"/>
      <c r="P92" s="29"/>
    </row>
    <row r="93" spans="1:16" ht="20.65" customHeight="1">
      <c r="A93" s="30"/>
      <c r="B93" s="31" t="s">
        <v>24</v>
      </c>
      <c r="C93" s="32"/>
      <c r="D93" s="33">
        <v>0</v>
      </c>
      <c r="E93" s="33">
        <v>0</v>
      </c>
      <c r="F93" s="34">
        <v>0</v>
      </c>
      <c r="G93" s="35">
        <v>0</v>
      </c>
      <c r="H93" s="36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1"/>
      <c r="O93" s="28"/>
      <c r="P93" s="29"/>
    </row>
    <row r="94" spans="1:16" ht="20.65" customHeight="1">
      <c r="A94" s="30"/>
      <c r="B94" s="31" t="s">
        <v>28</v>
      </c>
      <c r="C94" s="32"/>
      <c r="D94" s="33">
        <v>0</v>
      </c>
      <c r="E94" s="33">
        <v>0</v>
      </c>
      <c r="F94" s="34">
        <v>0</v>
      </c>
      <c r="G94" s="35">
        <v>0</v>
      </c>
      <c r="H94" s="36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1"/>
      <c r="O94" s="28"/>
      <c r="P94" s="29"/>
    </row>
    <row r="95" spans="1:16" ht="21.2" customHeight="1">
      <c r="A95" s="30" t="s">
        <v>65</v>
      </c>
      <c r="B95" s="37" t="s">
        <v>66</v>
      </c>
      <c r="C95" s="32"/>
      <c r="D95" s="33">
        <f>D96+D97+D98+D99</f>
        <v>15428.78664</v>
      </c>
      <c r="E95" s="33">
        <f t="shared" ref="E95:G97" si="33">SUM(E102+E108+E114+E120)</f>
        <v>1562.2</v>
      </c>
      <c r="F95" s="34">
        <f t="shared" si="33"/>
        <v>1414.2</v>
      </c>
      <c r="G95" s="35">
        <f t="shared" si="33"/>
        <v>1184.4555</v>
      </c>
      <c r="H95" s="36">
        <f>H96+H97+H98+H99</f>
        <v>1847.6580700000002</v>
      </c>
      <c r="I95" s="33">
        <f t="shared" ref="I95:M97" si="34">SUM(I102+I108+I114+I120)</f>
        <v>3886.99307</v>
      </c>
      <c r="J95" s="33">
        <f t="shared" si="34"/>
        <v>1452.68</v>
      </c>
      <c r="K95" s="33">
        <f t="shared" si="34"/>
        <v>1342.8</v>
      </c>
      <c r="L95" s="33">
        <f t="shared" si="34"/>
        <v>1394.9</v>
      </c>
      <c r="M95" s="33">
        <f t="shared" si="34"/>
        <v>1342.8</v>
      </c>
      <c r="N95" s="31"/>
      <c r="O95" s="28"/>
      <c r="P95" s="29"/>
    </row>
    <row r="96" spans="1:16" ht="20.65" customHeight="1">
      <c r="A96" s="30"/>
      <c r="B96" s="31" t="s">
        <v>22</v>
      </c>
      <c r="C96" s="32"/>
      <c r="D96" s="33">
        <f>SUM(D103+D109+D115+D121)</f>
        <v>0</v>
      </c>
      <c r="E96" s="33">
        <f t="shared" si="33"/>
        <v>0</v>
      </c>
      <c r="F96" s="34">
        <f t="shared" si="33"/>
        <v>0</v>
      </c>
      <c r="G96" s="35">
        <f t="shared" si="33"/>
        <v>0</v>
      </c>
      <c r="H96" s="36">
        <f>SUM(H103+H109+H115+H121)</f>
        <v>0</v>
      </c>
      <c r="I96" s="33">
        <f t="shared" si="34"/>
        <v>0</v>
      </c>
      <c r="J96" s="33">
        <f t="shared" si="34"/>
        <v>0</v>
      </c>
      <c r="K96" s="33">
        <f t="shared" si="34"/>
        <v>0</v>
      </c>
      <c r="L96" s="33">
        <f t="shared" si="34"/>
        <v>0</v>
      </c>
      <c r="M96" s="33">
        <f t="shared" si="34"/>
        <v>0</v>
      </c>
      <c r="N96" s="31"/>
      <c r="O96" s="28"/>
      <c r="P96" s="29"/>
    </row>
    <row r="97" spans="1:16" ht="20.65" customHeight="1">
      <c r="A97" s="30"/>
      <c r="B97" s="31" t="s">
        <v>23</v>
      </c>
      <c r="C97" s="32"/>
      <c r="D97" s="33">
        <f>SUM(D104+D110+D116+D122)</f>
        <v>0</v>
      </c>
      <c r="E97" s="33">
        <f t="shared" si="33"/>
        <v>0</v>
      </c>
      <c r="F97" s="34">
        <f t="shared" si="33"/>
        <v>0</v>
      </c>
      <c r="G97" s="35">
        <f t="shared" si="33"/>
        <v>0</v>
      </c>
      <c r="H97" s="36">
        <f>SUM(H104+H110+H116+H122)</f>
        <v>0</v>
      </c>
      <c r="I97" s="33">
        <f t="shared" si="34"/>
        <v>0</v>
      </c>
      <c r="J97" s="33">
        <f t="shared" si="34"/>
        <v>0</v>
      </c>
      <c r="K97" s="33">
        <f t="shared" si="34"/>
        <v>0</v>
      </c>
      <c r="L97" s="33">
        <f t="shared" si="34"/>
        <v>0</v>
      </c>
      <c r="M97" s="33">
        <f t="shared" si="34"/>
        <v>0</v>
      </c>
      <c r="N97" s="31"/>
      <c r="O97" s="28"/>
      <c r="P97" s="29"/>
    </row>
    <row r="98" spans="1:16" ht="20.65" customHeight="1">
      <c r="A98" s="30"/>
      <c r="B98" s="31" t="s">
        <v>24</v>
      </c>
      <c r="C98" s="32"/>
      <c r="D98" s="33">
        <f>SUM(D105+D111+D117+D123+D128)+0.1</f>
        <v>15428.78664</v>
      </c>
      <c r="E98" s="33">
        <f t="shared" ref="E98:M98" si="35">SUM(E105+E111+E117+E123+E128)</f>
        <v>1562.2</v>
      </c>
      <c r="F98" s="33">
        <f t="shared" si="35"/>
        <v>1414.2</v>
      </c>
      <c r="G98" s="33">
        <f t="shared" si="35"/>
        <v>1184.4555</v>
      </c>
      <c r="H98" s="33">
        <f t="shared" si="35"/>
        <v>1847.6580700000002</v>
      </c>
      <c r="I98" s="33">
        <f>SUM(I105+I111+I117+I123+I128)</f>
        <v>3886.99307</v>
      </c>
      <c r="J98" s="33">
        <f t="shared" si="35"/>
        <v>1452.68</v>
      </c>
      <c r="K98" s="33">
        <f t="shared" si="35"/>
        <v>1342.8</v>
      </c>
      <c r="L98" s="33">
        <f t="shared" si="35"/>
        <v>1394.9</v>
      </c>
      <c r="M98" s="33">
        <f t="shared" si="35"/>
        <v>1342.8</v>
      </c>
      <c r="N98" s="31"/>
      <c r="O98" s="28"/>
      <c r="P98" s="29"/>
    </row>
    <row r="99" spans="1:16" ht="20.65" customHeight="1">
      <c r="A99" s="30"/>
      <c r="B99" s="31" t="s">
        <v>28</v>
      </c>
      <c r="C99" s="32"/>
      <c r="D99" s="33">
        <f t="shared" ref="D99:M99" si="36">SUM(D106+D112+D118+D124)</f>
        <v>0</v>
      </c>
      <c r="E99" s="33">
        <f t="shared" si="36"/>
        <v>0</v>
      </c>
      <c r="F99" s="34">
        <f t="shared" si="36"/>
        <v>0</v>
      </c>
      <c r="G99" s="35">
        <f t="shared" si="36"/>
        <v>0</v>
      </c>
      <c r="H99" s="36">
        <f t="shared" si="36"/>
        <v>0</v>
      </c>
      <c r="I99" s="33">
        <f t="shared" si="36"/>
        <v>0</v>
      </c>
      <c r="J99" s="33">
        <f t="shared" si="36"/>
        <v>0</v>
      </c>
      <c r="K99" s="33">
        <f t="shared" si="36"/>
        <v>0</v>
      </c>
      <c r="L99" s="33">
        <f t="shared" si="36"/>
        <v>0</v>
      </c>
      <c r="M99" s="33">
        <f t="shared" si="36"/>
        <v>0</v>
      </c>
      <c r="N99" s="31"/>
      <c r="O99" s="28"/>
      <c r="P99" s="29"/>
    </row>
    <row r="100" spans="1:16" ht="18.75" customHeight="1">
      <c r="A100" s="30"/>
      <c r="B100" s="86" t="s">
        <v>67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28"/>
      <c r="P100" s="29"/>
    </row>
    <row r="101" spans="1:16" ht="18" customHeight="1">
      <c r="A101" s="30"/>
      <c r="B101" s="86" t="s">
        <v>68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28"/>
      <c r="P101" s="29"/>
    </row>
    <row r="102" spans="1:16" ht="106.5" customHeight="1">
      <c r="A102" s="46" t="s">
        <v>69</v>
      </c>
      <c r="B102" s="47" t="s">
        <v>70</v>
      </c>
      <c r="C102" s="61" t="s">
        <v>71</v>
      </c>
      <c r="D102" s="49">
        <f t="shared" ref="D102:M102" si="37">SUM(D103:D106)</f>
        <v>482.46507000000003</v>
      </c>
      <c r="E102" s="49">
        <f t="shared" si="37"/>
        <v>210</v>
      </c>
      <c r="F102" s="50">
        <f t="shared" si="37"/>
        <v>0</v>
      </c>
      <c r="G102" s="51">
        <f t="shared" si="37"/>
        <v>0</v>
      </c>
      <c r="H102" s="52">
        <f t="shared" si="37"/>
        <v>272.46507000000003</v>
      </c>
      <c r="I102" s="49">
        <f t="shared" si="37"/>
        <v>0</v>
      </c>
      <c r="J102" s="49">
        <f t="shared" si="37"/>
        <v>0</v>
      </c>
      <c r="K102" s="49">
        <f t="shared" si="37"/>
        <v>0</v>
      </c>
      <c r="L102" s="49">
        <f t="shared" si="37"/>
        <v>0</v>
      </c>
      <c r="M102" s="49">
        <f t="shared" si="37"/>
        <v>0</v>
      </c>
      <c r="N102" s="53" t="s">
        <v>72</v>
      </c>
      <c r="O102" s="28"/>
      <c r="P102" s="29"/>
    </row>
    <row r="103" spans="1:16" ht="22.5" customHeight="1">
      <c r="A103" s="54"/>
      <c r="B103" s="55" t="s">
        <v>22</v>
      </c>
      <c r="C103" s="31"/>
      <c r="D103" s="33">
        <v>0</v>
      </c>
      <c r="E103" s="33">
        <v>0</v>
      </c>
      <c r="F103" s="34">
        <v>0</v>
      </c>
      <c r="G103" s="35">
        <v>0</v>
      </c>
      <c r="H103" s="36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1"/>
      <c r="O103" s="28"/>
      <c r="P103" s="29"/>
    </row>
    <row r="104" spans="1:16" ht="24" customHeight="1">
      <c r="A104" s="54"/>
      <c r="B104" s="55" t="s">
        <v>23</v>
      </c>
      <c r="C104" s="31"/>
      <c r="D104" s="33">
        <v>0</v>
      </c>
      <c r="E104" s="33">
        <v>0</v>
      </c>
      <c r="F104" s="34">
        <v>0</v>
      </c>
      <c r="G104" s="35">
        <v>0</v>
      </c>
      <c r="H104" s="36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1"/>
      <c r="O104" s="28"/>
      <c r="P104" s="29"/>
    </row>
    <row r="105" spans="1:16" ht="20.25" customHeight="1">
      <c r="A105" s="54"/>
      <c r="B105" s="55" t="s">
        <v>24</v>
      </c>
      <c r="C105" s="31"/>
      <c r="D105" s="33">
        <f>SUM(E105:M105)</f>
        <v>482.46507000000003</v>
      </c>
      <c r="E105" s="33">
        <v>210</v>
      </c>
      <c r="F105" s="34">
        <v>0</v>
      </c>
      <c r="G105" s="35">
        <v>0</v>
      </c>
      <c r="H105" s="36">
        <v>272.46507000000003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1"/>
      <c r="O105" s="28"/>
      <c r="P105" s="29"/>
    </row>
    <row r="106" spans="1:16" ht="17.25" customHeight="1">
      <c r="A106" s="54"/>
      <c r="B106" s="55" t="s">
        <v>48</v>
      </c>
      <c r="C106" s="31"/>
      <c r="D106" s="33">
        <v>0</v>
      </c>
      <c r="E106" s="33">
        <v>0</v>
      </c>
      <c r="F106" s="34">
        <v>0</v>
      </c>
      <c r="G106" s="35">
        <v>0</v>
      </c>
      <c r="H106" s="36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1"/>
      <c r="O106" s="28"/>
      <c r="P106" s="29"/>
    </row>
    <row r="107" spans="1:16" ht="16.5" customHeight="1">
      <c r="A107" s="54"/>
      <c r="B107" s="86" t="s">
        <v>73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28"/>
      <c r="P107" s="29"/>
    </row>
    <row r="108" spans="1:16" ht="137.25" customHeight="1">
      <c r="A108" s="46" t="s">
        <v>74</v>
      </c>
      <c r="B108" s="56" t="s">
        <v>75</v>
      </c>
      <c r="C108" s="61" t="s">
        <v>71</v>
      </c>
      <c r="D108" s="49">
        <f t="shared" ref="D108:M108" si="38">SUM(D109:D112)</f>
        <v>627.05747999999994</v>
      </c>
      <c r="E108" s="49">
        <f t="shared" si="38"/>
        <v>36</v>
      </c>
      <c r="F108" s="50">
        <f t="shared" si="38"/>
        <v>84</v>
      </c>
      <c r="G108" s="51">
        <f t="shared" si="38"/>
        <v>220.35748000000001</v>
      </c>
      <c r="H108" s="52">
        <f t="shared" si="38"/>
        <v>47</v>
      </c>
      <c r="I108" s="49">
        <f t="shared" si="38"/>
        <v>79.7</v>
      </c>
      <c r="J108" s="49">
        <f t="shared" si="38"/>
        <v>40</v>
      </c>
      <c r="K108" s="49">
        <f t="shared" si="38"/>
        <v>40</v>
      </c>
      <c r="L108" s="49">
        <f t="shared" si="38"/>
        <v>40</v>
      </c>
      <c r="M108" s="49">
        <f t="shared" si="38"/>
        <v>40</v>
      </c>
      <c r="N108" s="62" t="s">
        <v>76</v>
      </c>
      <c r="O108" s="28"/>
      <c r="P108" s="29"/>
    </row>
    <row r="109" spans="1:16" ht="16.7" customHeight="1">
      <c r="A109" s="54"/>
      <c r="B109" s="55" t="s">
        <v>22</v>
      </c>
      <c r="C109" s="32"/>
      <c r="D109" s="33">
        <v>0</v>
      </c>
      <c r="E109" s="33">
        <v>0</v>
      </c>
      <c r="F109" s="34">
        <v>0</v>
      </c>
      <c r="G109" s="35">
        <v>0</v>
      </c>
      <c r="H109" s="36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1"/>
      <c r="O109" s="28"/>
      <c r="P109" s="29"/>
    </row>
    <row r="110" spans="1:16" ht="18.75" customHeight="1">
      <c r="A110" s="54"/>
      <c r="B110" s="55" t="s">
        <v>23</v>
      </c>
      <c r="C110" s="32"/>
      <c r="D110" s="33">
        <v>0</v>
      </c>
      <c r="E110" s="33">
        <v>0</v>
      </c>
      <c r="F110" s="34">
        <v>0</v>
      </c>
      <c r="G110" s="35">
        <v>0</v>
      </c>
      <c r="H110" s="36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1"/>
      <c r="O110" s="28"/>
      <c r="P110" s="29"/>
    </row>
    <row r="111" spans="1:16" ht="18" customHeight="1">
      <c r="A111" s="54"/>
      <c r="B111" s="55" t="s">
        <v>24</v>
      </c>
      <c r="C111" s="32"/>
      <c r="D111" s="33">
        <f>SUM(E111:M111)</f>
        <v>627.05747999999994</v>
      </c>
      <c r="E111" s="33">
        <v>36</v>
      </c>
      <c r="F111" s="34">
        <v>84</v>
      </c>
      <c r="G111" s="35">
        <v>220.35748000000001</v>
      </c>
      <c r="H111" s="36">
        <v>47</v>
      </c>
      <c r="I111" s="36">
        <v>79.7</v>
      </c>
      <c r="J111" s="36">
        <v>40</v>
      </c>
      <c r="K111" s="36">
        <v>40</v>
      </c>
      <c r="L111" s="36">
        <v>40</v>
      </c>
      <c r="M111" s="36">
        <v>40</v>
      </c>
      <c r="N111" s="31"/>
      <c r="O111" s="28"/>
      <c r="P111" s="29"/>
    </row>
    <row r="112" spans="1:16" ht="18" customHeight="1">
      <c r="A112" s="54"/>
      <c r="B112" s="55" t="s">
        <v>48</v>
      </c>
      <c r="C112" s="32"/>
      <c r="D112" s="33">
        <v>0</v>
      </c>
      <c r="E112" s="33">
        <v>0</v>
      </c>
      <c r="F112" s="34">
        <v>0</v>
      </c>
      <c r="G112" s="35">
        <v>0</v>
      </c>
      <c r="H112" s="36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1"/>
      <c r="O112" s="28"/>
      <c r="P112" s="29"/>
    </row>
    <row r="113" spans="1:16" ht="14.25" customHeight="1">
      <c r="A113" s="54"/>
      <c r="B113" s="86" t="s">
        <v>77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28"/>
      <c r="P113" s="29"/>
    </row>
    <row r="114" spans="1:16" ht="80.25" customHeight="1">
      <c r="A114" s="46" t="s">
        <v>78</v>
      </c>
      <c r="B114" s="63" t="s">
        <v>79</v>
      </c>
      <c r="C114" s="61" t="s">
        <v>71</v>
      </c>
      <c r="D114" s="49">
        <f t="shared" ref="D114:M114" si="39">SUM(D115:D118)</f>
        <v>10947.69802</v>
      </c>
      <c r="E114" s="49">
        <f t="shared" si="39"/>
        <v>1291.2</v>
      </c>
      <c r="F114" s="50">
        <f t="shared" si="39"/>
        <v>989</v>
      </c>
      <c r="G114" s="51">
        <f t="shared" si="39"/>
        <v>964.09802000000002</v>
      </c>
      <c r="H114" s="52">
        <f t="shared" si="39"/>
        <v>1122.42</v>
      </c>
      <c r="I114" s="49">
        <f t="shared" si="39"/>
        <v>1207.8</v>
      </c>
      <c r="J114" s="49">
        <f t="shared" si="39"/>
        <v>1412.68</v>
      </c>
      <c r="K114" s="49">
        <f t="shared" si="39"/>
        <v>1302.8</v>
      </c>
      <c r="L114" s="49">
        <f t="shared" si="39"/>
        <v>1354.9</v>
      </c>
      <c r="M114" s="49">
        <f t="shared" si="39"/>
        <v>1302.8</v>
      </c>
      <c r="N114" s="53" t="s">
        <v>80</v>
      </c>
      <c r="O114" s="28"/>
      <c r="P114" s="29"/>
    </row>
    <row r="115" spans="1:16" ht="20.25" customHeight="1">
      <c r="A115" s="54"/>
      <c r="B115" s="55" t="s">
        <v>22</v>
      </c>
      <c r="C115" s="32"/>
      <c r="D115" s="33">
        <v>0</v>
      </c>
      <c r="E115" s="33">
        <v>0</v>
      </c>
      <c r="F115" s="34">
        <v>0</v>
      </c>
      <c r="G115" s="35">
        <v>0</v>
      </c>
      <c r="H115" s="36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1"/>
      <c r="O115" s="28"/>
      <c r="P115" s="29"/>
    </row>
    <row r="116" spans="1:16" ht="21" customHeight="1">
      <c r="A116" s="54"/>
      <c r="B116" s="55" t="s">
        <v>23</v>
      </c>
      <c r="C116" s="32"/>
      <c r="D116" s="33">
        <v>0</v>
      </c>
      <c r="E116" s="33">
        <v>0</v>
      </c>
      <c r="F116" s="34">
        <v>0</v>
      </c>
      <c r="G116" s="35">
        <v>0</v>
      </c>
      <c r="H116" s="36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1"/>
      <c r="O116" s="28"/>
      <c r="P116" s="29"/>
    </row>
    <row r="117" spans="1:16" ht="20.25" customHeight="1">
      <c r="A117" s="54"/>
      <c r="B117" s="55" t="s">
        <v>24</v>
      </c>
      <c r="C117" s="32"/>
      <c r="D117" s="33">
        <f>SUM(E117:M117)</f>
        <v>10947.69802</v>
      </c>
      <c r="E117" s="33">
        <v>1291.2</v>
      </c>
      <c r="F117" s="34">
        <v>989</v>
      </c>
      <c r="G117" s="35">
        <v>964.09802000000002</v>
      </c>
      <c r="H117" s="36">
        <v>1122.42</v>
      </c>
      <c r="I117" s="36">
        <v>1207.8</v>
      </c>
      <c r="J117" s="36">
        <v>1412.68</v>
      </c>
      <c r="K117" s="36">
        <v>1302.8</v>
      </c>
      <c r="L117" s="36">
        <v>1354.9</v>
      </c>
      <c r="M117" s="36">
        <v>1302.8</v>
      </c>
      <c r="N117" s="31"/>
      <c r="O117" s="28"/>
      <c r="P117" s="29"/>
    </row>
    <row r="118" spans="1:16" ht="21.75" customHeight="1">
      <c r="A118" s="54"/>
      <c r="B118" s="55" t="s">
        <v>48</v>
      </c>
      <c r="C118" s="32"/>
      <c r="D118" s="33">
        <v>0</v>
      </c>
      <c r="E118" s="33">
        <v>0</v>
      </c>
      <c r="F118" s="34">
        <v>0</v>
      </c>
      <c r="G118" s="35">
        <v>0</v>
      </c>
      <c r="H118" s="36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2"/>
      <c r="O118" s="28"/>
      <c r="P118" s="29"/>
    </row>
    <row r="119" spans="1:16" ht="21.75" customHeight="1">
      <c r="A119" s="54"/>
      <c r="B119" s="86" t="s">
        <v>81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28"/>
      <c r="P119" s="29"/>
    </row>
    <row r="120" spans="1:16" ht="63.75" customHeight="1">
      <c r="A120" s="46" t="s">
        <v>82</v>
      </c>
      <c r="B120" s="59" t="s">
        <v>83</v>
      </c>
      <c r="C120" s="61" t="s">
        <v>71</v>
      </c>
      <c r="D120" s="49">
        <f t="shared" ref="D120:M120" si="40">SUM(D121:D124)</f>
        <v>2989.1980699999999</v>
      </c>
      <c r="E120" s="49">
        <f t="shared" si="40"/>
        <v>25</v>
      </c>
      <c r="F120" s="50">
        <f t="shared" si="40"/>
        <v>341.2</v>
      </c>
      <c r="G120" s="51">
        <f t="shared" si="40"/>
        <v>0</v>
      </c>
      <c r="H120" s="52">
        <f t="shared" si="40"/>
        <v>23.504999999999999</v>
      </c>
      <c r="I120" s="49">
        <f t="shared" si="40"/>
        <v>2599.49307</v>
      </c>
      <c r="J120" s="52">
        <f t="shared" si="40"/>
        <v>0</v>
      </c>
      <c r="K120" s="49">
        <f t="shared" si="40"/>
        <v>0</v>
      </c>
      <c r="L120" s="52">
        <f t="shared" si="40"/>
        <v>0</v>
      </c>
      <c r="M120" s="49">
        <f t="shared" si="40"/>
        <v>0</v>
      </c>
      <c r="N120" s="62" t="s">
        <v>84</v>
      </c>
      <c r="O120" s="28"/>
      <c r="P120" s="29"/>
    </row>
    <row r="121" spans="1:16" ht="21.75" customHeight="1">
      <c r="A121" s="54"/>
      <c r="B121" s="55" t="s">
        <v>22</v>
      </c>
      <c r="C121" s="32"/>
      <c r="D121" s="33">
        <v>0</v>
      </c>
      <c r="E121" s="33">
        <v>0</v>
      </c>
      <c r="F121" s="34">
        <v>0</v>
      </c>
      <c r="G121" s="35">
        <v>0</v>
      </c>
      <c r="H121" s="36">
        <v>0</v>
      </c>
      <c r="I121" s="33">
        <v>0</v>
      </c>
      <c r="J121" s="36">
        <v>0</v>
      </c>
      <c r="K121" s="33">
        <v>0</v>
      </c>
      <c r="L121" s="36">
        <v>0</v>
      </c>
      <c r="M121" s="33">
        <v>0</v>
      </c>
      <c r="N121" s="32"/>
      <c r="O121" s="28"/>
      <c r="P121" s="29"/>
    </row>
    <row r="122" spans="1:16" ht="22.5" customHeight="1">
      <c r="A122" s="54"/>
      <c r="B122" s="55" t="s">
        <v>23</v>
      </c>
      <c r="C122" s="32"/>
      <c r="D122" s="33">
        <v>0</v>
      </c>
      <c r="E122" s="33">
        <v>0</v>
      </c>
      <c r="F122" s="34">
        <v>0</v>
      </c>
      <c r="G122" s="35">
        <v>0</v>
      </c>
      <c r="H122" s="36">
        <v>0</v>
      </c>
      <c r="I122" s="33">
        <v>0</v>
      </c>
      <c r="J122" s="36">
        <v>0</v>
      </c>
      <c r="K122" s="33">
        <v>0</v>
      </c>
      <c r="L122" s="36">
        <v>0</v>
      </c>
      <c r="M122" s="33">
        <v>0</v>
      </c>
      <c r="N122" s="32"/>
      <c r="O122" s="28"/>
      <c r="P122" s="29"/>
    </row>
    <row r="123" spans="1:16" ht="22.5" customHeight="1">
      <c r="A123" s="54"/>
      <c r="B123" s="55" t="s">
        <v>24</v>
      </c>
      <c r="C123" s="32"/>
      <c r="D123" s="33">
        <f>SUM(E123:M123)</f>
        <v>2989.1980699999999</v>
      </c>
      <c r="E123" s="33">
        <v>25</v>
      </c>
      <c r="F123" s="34">
        <v>341.2</v>
      </c>
      <c r="G123" s="35">
        <v>0</v>
      </c>
      <c r="H123" s="36">
        <v>23.504999999999999</v>
      </c>
      <c r="I123" s="33">
        <v>2599.49307</v>
      </c>
      <c r="J123" s="36">
        <v>0</v>
      </c>
      <c r="K123" s="33">
        <v>0</v>
      </c>
      <c r="L123" s="36">
        <v>0</v>
      </c>
      <c r="M123" s="33">
        <v>0</v>
      </c>
      <c r="N123" s="32"/>
      <c r="O123" s="28"/>
      <c r="P123" s="29"/>
    </row>
    <row r="124" spans="1:16" ht="23.25" customHeight="1">
      <c r="A124" s="30"/>
      <c r="B124" s="55" t="s">
        <v>48</v>
      </c>
      <c r="C124" s="32"/>
      <c r="D124" s="33">
        <v>0</v>
      </c>
      <c r="E124" s="33">
        <v>0</v>
      </c>
      <c r="F124" s="34">
        <v>0</v>
      </c>
      <c r="G124" s="35">
        <v>0</v>
      </c>
      <c r="H124" s="36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2"/>
      <c r="O124" s="28"/>
      <c r="P124" s="29"/>
    </row>
    <row r="125" spans="1:16" ht="46.5" customHeight="1">
      <c r="A125" s="57" t="s">
        <v>85</v>
      </c>
      <c r="B125" s="59" t="s">
        <v>86</v>
      </c>
      <c r="C125" s="61" t="s">
        <v>71</v>
      </c>
      <c r="D125" s="49">
        <f t="shared" ref="D125:M125" si="41">D126+D127+D128+D129</f>
        <v>382.26799999999997</v>
      </c>
      <c r="E125" s="49">
        <f t="shared" si="41"/>
        <v>0</v>
      </c>
      <c r="F125" s="49">
        <f t="shared" si="41"/>
        <v>0</v>
      </c>
      <c r="G125" s="49">
        <f t="shared" si="41"/>
        <v>0</v>
      </c>
      <c r="H125" s="49">
        <f t="shared" si="41"/>
        <v>382.26799999999997</v>
      </c>
      <c r="I125" s="49">
        <f t="shared" si="41"/>
        <v>0</v>
      </c>
      <c r="J125" s="49">
        <f t="shared" si="41"/>
        <v>0</v>
      </c>
      <c r="K125" s="49">
        <f t="shared" si="41"/>
        <v>0</v>
      </c>
      <c r="L125" s="49">
        <f t="shared" si="41"/>
        <v>0</v>
      </c>
      <c r="M125" s="49">
        <f t="shared" si="41"/>
        <v>0</v>
      </c>
      <c r="N125" s="64"/>
      <c r="O125" s="28"/>
      <c r="P125" s="29"/>
    </row>
    <row r="126" spans="1:16" ht="18" customHeight="1">
      <c r="A126" s="30"/>
      <c r="B126" s="55" t="s">
        <v>22</v>
      </c>
      <c r="C126" s="32"/>
      <c r="D126" s="33">
        <f>E126+F126+G126+I126+H126+J126+K126+L126+M126</f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2"/>
      <c r="O126" s="28"/>
      <c r="P126" s="29"/>
    </row>
    <row r="127" spans="1:16" ht="18" customHeight="1">
      <c r="A127" s="30"/>
      <c r="B127" s="55" t="s">
        <v>23</v>
      </c>
      <c r="C127" s="32"/>
      <c r="D127" s="33">
        <f>E127+F127+G127+I127+H127+J127+K127+L127+M127</f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2"/>
      <c r="O127" s="28"/>
      <c r="P127" s="29"/>
    </row>
    <row r="128" spans="1:16" ht="18" customHeight="1">
      <c r="A128" s="30"/>
      <c r="B128" s="55" t="s">
        <v>24</v>
      </c>
      <c r="C128" s="32"/>
      <c r="D128" s="33">
        <f>E128+F128+G128+I128+H128+J128+K128+L128+M128</f>
        <v>382.26799999999997</v>
      </c>
      <c r="E128" s="33">
        <v>0</v>
      </c>
      <c r="F128" s="33">
        <v>0</v>
      </c>
      <c r="G128" s="33">
        <v>0</v>
      </c>
      <c r="H128" s="36">
        <v>382.26799999999997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2"/>
      <c r="O128" s="28"/>
      <c r="P128" s="29"/>
    </row>
    <row r="129" spans="1:16" ht="18" customHeight="1">
      <c r="A129" s="30"/>
      <c r="B129" s="55" t="s">
        <v>48</v>
      </c>
      <c r="C129" s="32"/>
      <c r="D129" s="33">
        <f>E129+F129+G129+I129+H129+J129+K129+L129+M129</f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2"/>
      <c r="O129" s="28"/>
      <c r="P129" s="29"/>
    </row>
    <row r="130" spans="1:16" ht="58.5" customHeight="1">
      <c r="A130" s="38" t="s">
        <v>87</v>
      </c>
      <c r="B130" s="39" t="s">
        <v>88</v>
      </c>
      <c r="C130" s="40"/>
      <c r="D130" s="41">
        <f t="shared" ref="D130:M130" si="42">SUM(D135+D140+D145)</f>
        <v>22717.138599999998</v>
      </c>
      <c r="E130" s="41">
        <f t="shared" si="42"/>
        <v>2376.8000000000002</v>
      </c>
      <c r="F130" s="42">
        <f t="shared" si="42"/>
        <v>2223</v>
      </c>
      <c r="G130" s="43">
        <f t="shared" si="42"/>
        <v>2250.6259999999997</v>
      </c>
      <c r="H130" s="44">
        <f t="shared" si="42"/>
        <v>2483.701</v>
      </c>
      <c r="I130" s="41">
        <f t="shared" si="42"/>
        <v>2522.0539999999996</v>
      </c>
      <c r="J130" s="41">
        <f t="shared" si="42"/>
        <v>2635.9570000000003</v>
      </c>
      <c r="K130" s="41">
        <f t="shared" si="42"/>
        <v>2704.9270000000001</v>
      </c>
      <c r="L130" s="41">
        <f t="shared" si="42"/>
        <v>2776.6439999999993</v>
      </c>
      <c r="M130" s="41">
        <f t="shared" si="42"/>
        <v>2743.4295999999999</v>
      </c>
      <c r="N130" s="45"/>
      <c r="O130" s="28"/>
      <c r="P130" s="29"/>
    </row>
    <row r="131" spans="1:16" ht="20.65" customHeight="1">
      <c r="A131" s="30"/>
      <c r="B131" s="31" t="s">
        <v>22</v>
      </c>
      <c r="C131" s="32"/>
      <c r="D131" s="33">
        <f t="shared" ref="D131:M131" si="43">SUM(D136+D141+D146)</f>
        <v>0</v>
      </c>
      <c r="E131" s="33">
        <f t="shared" si="43"/>
        <v>0</v>
      </c>
      <c r="F131" s="34">
        <f t="shared" si="43"/>
        <v>0</v>
      </c>
      <c r="G131" s="35">
        <f t="shared" si="43"/>
        <v>0</v>
      </c>
      <c r="H131" s="36">
        <f t="shared" si="43"/>
        <v>0</v>
      </c>
      <c r="I131" s="33">
        <f t="shared" si="43"/>
        <v>0</v>
      </c>
      <c r="J131" s="33">
        <f t="shared" si="43"/>
        <v>0</v>
      </c>
      <c r="K131" s="33">
        <f t="shared" si="43"/>
        <v>0</v>
      </c>
      <c r="L131" s="33">
        <f t="shared" si="43"/>
        <v>0</v>
      </c>
      <c r="M131" s="33">
        <f t="shared" si="43"/>
        <v>0</v>
      </c>
      <c r="N131" s="31"/>
      <c r="O131" s="28"/>
      <c r="P131" s="29"/>
    </row>
    <row r="132" spans="1:16" ht="20.65" customHeight="1">
      <c r="A132" s="30"/>
      <c r="B132" s="31" t="s">
        <v>23</v>
      </c>
      <c r="C132" s="32"/>
      <c r="D132" s="33">
        <f t="shared" ref="D132:M132" si="44">SUM(D137+D142+D147)</f>
        <v>0</v>
      </c>
      <c r="E132" s="33">
        <f t="shared" si="44"/>
        <v>0</v>
      </c>
      <c r="F132" s="34">
        <f t="shared" si="44"/>
        <v>0</v>
      </c>
      <c r="G132" s="35">
        <f t="shared" si="44"/>
        <v>0</v>
      </c>
      <c r="H132" s="36">
        <f t="shared" si="44"/>
        <v>0</v>
      </c>
      <c r="I132" s="33">
        <f t="shared" si="44"/>
        <v>0</v>
      </c>
      <c r="J132" s="33">
        <f t="shared" si="44"/>
        <v>0</v>
      </c>
      <c r="K132" s="33">
        <f t="shared" si="44"/>
        <v>0</v>
      </c>
      <c r="L132" s="33">
        <f t="shared" si="44"/>
        <v>0</v>
      </c>
      <c r="M132" s="33">
        <f t="shared" si="44"/>
        <v>0</v>
      </c>
      <c r="N132" s="31"/>
      <c r="O132" s="28"/>
      <c r="P132" s="29"/>
    </row>
    <row r="133" spans="1:16" ht="20.65" customHeight="1">
      <c r="A133" s="30"/>
      <c r="B133" s="31" t="s">
        <v>24</v>
      </c>
      <c r="C133" s="32"/>
      <c r="D133" s="33">
        <f t="shared" ref="D133:M133" si="45">SUM(D138+D143+D148)</f>
        <v>22717.138599999998</v>
      </c>
      <c r="E133" s="33">
        <f t="shared" si="45"/>
        <v>2376.8000000000002</v>
      </c>
      <c r="F133" s="34">
        <f t="shared" si="45"/>
        <v>2223</v>
      </c>
      <c r="G133" s="35">
        <f t="shared" si="45"/>
        <v>2250.6259999999997</v>
      </c>
      <c r="H133" s="36">
        <f t="shared" si="45"/>
        <v>2483.701</v>
      </c>
      <c r="I133" s="33">
        <f t="shared" si="45"/>
        <v>2522.0539999999996</v>
      </c>
      <c r="J133" s="33">
        <f t="shared" si="45"/>
        <v>2635.9570000000003</v>
      </c>
      <c r="K133" s="33">
        <f t="shared" si="45"/>
        <v>2704.9270000000001</v>
      </c>
      <c r="L133" s="33">
        <f t="shared" si="45"/>
        <v>2776.6439999999993</v>
      </c>
      <c r="M133" s="33">
        <f t="shared" si="45"/>
        <v>2743.4295999999999</v>
      </c>
      <c r="N133" s="31"/>
      <c r="O133" s="28"/>
      <c r="P133" s="29"/>
    </row>
    <row r="134" spans="1:16" ht="20.65" customHeight="1">
      <c r="A134" s="30"/>
      <c r="B134" s="31" t="s">
        <v>28</v>
      </c>
      <c r="C134" s="32"/>
      <c r="D134" s="33">
        <f t="shared" ref="D134:M134" si="46">SUM(D139+D144+D149)</f>
        <v>0</v>
      </c>
      <c r="E134" s="33">
        <f t="shared" si="46"/>
        <v>0</v>
      </c>
      <c r="F134" s="34">
        <f t="shared" si="46"/>
        <v>0</v>
      </c>
      <c r="G134" s="35">
        <f t="shared" si="46"/>
        <v>0</v>
      </c>
      <c r="H134" s="36">
        <f t="shared" si="46"/>
        <v>0</v>
      </c>
      <c r="I134" s="33">
        <f t="shared" si="46"/>
        <v>0</v>
      </c>
      <c r="J134" s="33">
        <f t="shared" si="46"/>
        <v>0</v>
      </c>
      <c r="K134" s="33">
        <f t="shared" si="46"/>
        <v>0</v>
      </c>
      <c r="L134" s="33">
        <f t="shared" si="46"/>
        <v>0</v>
      </c>
      <c r="M134" s="33">
        <f t="shared" si="46"/>
        <v>0</v>
      </c>
      <c r="N134" s="31"/>
      <c r="O134" s="28"/>
      <c r="P134" s="29"/>
    </row>
    <row r="135" spans="1:16" ht="18" customHeight="1">
      <c r="A135" s="30" t="s">
        <v>89</v>
      </c>
      <c r="B135" s="37" t="s">
        <v>27</v>
      </c>
      <c r="C135" s="32"/>
      <c r="D135" s="33">
        <f t="shared" ref="D135:M135" si="47">SUM(D136+D137+D138+D139)</f>
        <v>0</v>
      </c>
      <c r="E135" s="33">
        <f t="shared" si="47"/>
        <v>0</v>
      </c>
      <c r="F135" s="34">
        <f t="shared" si="47"/>
        <v>0</v>
      </c>
      <c r="G135" s="35">
        <f t="shared" si="47"/>
        <v>0</v>
      </c>
      <c r="H135" s="36">
        <f t="shared" si="47"/>
        <v>0</v>
      </c>
      <c r="I135" s="33">
        <f t="shared" si="47"/>
        <v>0</v>
      </c>
      <c r="J135" s="33">
        <f t="shared" si="47"/>
        <v>0</v>
      </c>
      <c r="K135" s="33">
        <f t="shared" si="47"/>
        <v>0</v>
      </c>
      <c r="L135" s="33">
        <f t="shared" si="47"/>
        <v>0</v>
      </c>
      <c r="M135" s="33">
        <f t="shared" si="47"/>
        <v>0</v>
      </c>
      <c r="N135" s="31"/>
      <c r="O135" s="28"/>
      <c r="P135" s="29"/>
    </row>
    <row r="136" spans="1:16" ht="20.65" customHeight="1">
      <c r="A136" s="30"/>
      <c r="B136" s="31" t="s">
        <v>22</v>
      </c>
      <c r="C136" s="32"/>
      <c r="D136" s="33">
        <v>0</v>
      </c>
      <c r="E136" s="33">
        <v>0</v>
      </c>
      <c r="F136" s="34">
        <v>0</v>
      </c>
      <c r="G136" s="35">
        <v>0</v>
      </c>
      <c r="H136" s="36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1"/>
      <c r="O136" s="28"/>
      <c r="P136" s="29"/>
    </row>
    <row r="137" spans="1:16" ht="20.65" customHeight="1">
      <c r="A137" s="30"/>
      <c r="B137" s="31" t="s">
        <v>23</v>
      </c>
      <c r="C137" s="32"/>
      <c r="D137" s="33">
        <v>0</v>
      </c>
      <c r="E137" s="33">
        <v>0</v>
      </c>
      <c r="F137" s="34">
        <v>0</v>
      </c>
      <c r="G137" s="35">
        <v>0</v>
      </c>
      <c r="H137" s="36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1"/>
      <c r="O137" s="28"/>
      <c r="P137" s="29"/>
    </row>
    <row r="138" spans="1:16" ht="20.65" customHeight="1">
      <c r="A138" s="30"/>
      <c r="B138" s="31" t="s">
        <v>24</v>
      </c>
      <c r="C138" s="32"/>
      <c r="D138" s="33">
        <v>0</v>
      </c>
      <c r="E138" s="33">
        <v>0</v>
      </c>
      <c r="F138" s="34">
        <v>0</v>
      </c>
      <c r="G138" s="35">
        <v>0</v>
      </c>
      <c r="H138" s="36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1"/>
      <c r="O138" s="28"/>
      <c r="P138" s="29"/>
    </row>
    <row r="139" spans="1:16" ht="20.65" customHeight="1">
      <c r="A139" s="30"/>
      <c r="B139" s="31" t="s">
        <v>28</v>
      </c>
      <c r="C139" s="32"/>
      <c r="D139" s="33">
        <v>0</v>
      </c>
      <c r="E139" s="33">
        <v>0</v>
      </c>
      <c r="F139" s="34">
        <v>0</v>
      </c>
      <c r="G139" s="35">
        <v>0</v>
      </c>
      <c r="H139" s="36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1"/>
      <c r="O139" s="28"/>
      <c r="P139" s="29"/>
    </row>
    <row r="140" spans="1:16" ht="34.700000000000003" customHeight="1">
      <c r="A140" s="30" t="s">
        <v>90</v>
      </c>
      <c r="B140" s="37" t="s">
        <v>30</v>
      </c>
      <c r="C140" s="32"/>
      <c r="D140" s="33">
        <f t="shared" ref="D140:M140" si="48">SUM(D141+D142+D143+D144)</f>
        <v>0</v>
      </c>
      <c r="E140" s="33">
        <f t="shared" si="48"/>
        <v>0</v>
      </c>
      <c r="F140" s="34">
        <f t="shared" si="48"/>
        <v>0</v>
      </c>
      <c r="G140" s="35">
        <f t="shared" si="48"/>
        <v>0</v>
      </c>
      <c r="H140" s="36">
        <f t="shared" si="48"/>
        <v>0</v>
      </c>
      <c r="I140" s="33">
        <f t="shared" si="48"/>
        <v>0</v>
      </c>
      <c r="J140" s="33">
        <f t="shared" si="48"/>
        <v>0</v>
      </c>
      <c r="K140" s="33">
        <f t="shared" si="48"/>
        <v>0</v>
      </c>
      <c r="L140" s="33">
        <f t="shared" si="48"/>
        <v>0</v>
      </c>
      <c r="M140" s="33">
        <f t="shared" si="48"/>
        <v>0</v>
      </c>
      <c r="N140" s="31"/>
      <c r="O140" s="28"/>
      <c r="P140" s="29"/>
    </row>
    <row r="141" spans="1:16" ht="18.75" customHeight="1">
      <c r="A141" s="30"/>
      <c r="B141" s="31" t="s">
        <v>22</v>
      </c>
      <c r="C141" s="32"/>
      <c r="D141" s="33">
        <v>0</v>
      </c>
      <c r="E141" s="33">
        <v>0</v>
      </c>
      <c r="F141" s="34">
        <v>0</v>
      </c>
      <c r="G141" s="35">
        <v>0</v>
      </c>
      <c r="H141" s="36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1"/>
      <c r="O141" s="28"/>
      <c r="P141" s="29"/>
    </row>
    <row r="142" spans="1:16" ht="20.65" customHeight="1">
      <c r="A142" s="30"/>
      <c r="B142" s="31" t="s">
        <v>23</v>
      </c>
      <c r="C142" s="32"/>
      <c r="D142" s="33">
        <v>0</v>
      </c>
      <c r="E142" s="33">
        <v>0</v>
      </c>
      <c r="F142" s="34">
        <v>0</v>
      </c>
      <c r="G142" s="35">
        <v>0</v>
      </c>
      <c r="H142" s="36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1"/>
      <c r="O142" s="28"/>
      <c r="P142" s="29"/>
    </row>
    <row r="143" spans="1:16" ht="20.65" customHeight="1">
      <c r="A143" s="30"/>
      <c r="B143" s="31" t="s">
        <v>24</v>
      </c>
      <c r="C143" s="32"/>
      <c r="D143" s="33">
        <v>0</v>
      </c>
      <c r="E143" s="33">
        <v>0</v>
      </c>
      <c r="F143" s="34">
        <v>0</v>
      </c>
      <c r="G143" s="35">
        <v>0</v>
      </c>
      <c r="H143" s="36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1"/>
      <c r="O143" s="28"/>
      <c r="P143" s="29"/>
    </row>
    <row r="144" spans="1:16" ht="20.65" customHeight="1">
      <c r="A144" s="30"/>
      <c r="B144" s="31" t="s">
        <v>28</v>
      </c>
      <c r="C144" s="32"/>
      <c r="D144" s="33">
        <v>0</v>
      </c>
      <c r="E144" s="33">
        <v>0</v>
      </c>
      <c r="F144" s="34">
        <v>0</v>
      </c>
      <c r="G144" s="35">
        <v>0</v>
      </c>
      <c r="H144" s="36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1"/>
      <c r="O144" s="28"/>
      <c r="P144" s="29"/>
    </row>
    <row r="145" spans="1:16" ht="20.45" customHeight="1">
      <c r="A145" s="30" t="s">
        <v>91</v>
      </c>
      <c r="B145" s="37" t="s">
        <v>92</v>
      </c>
      <c r="C145" s="32"/>
      <c r="D145" s="33">
        <f t="shared" ref="D145:M145" si="49">SUM(D146:D149)</f>
        <v>22717.138599999998</v>
      </c>
      <c r="E145" s="33">
        <f t="shared" si="49"/>
        <v>2376.8000000000002</v>
      </c>
      <c r="F145" s="34">
        <f t="shared" si="49"/>
        <v>2223</v>
      </c>
      <c r="G145" s="35">
        <f t="shared" si="49"/>
        <v>2250.6259999999997</v>
      </c>
      <c r="H145" s="36">
        <f t="shared" si="49"/>
        <v>2483.701</v>
      </c>
      <c r="I145" s="33">
        <f t="shared" si="49"/>
        <v>2522.0539999999996</v>
      </c>
      <c r="J145" s="33">
        <f t="shared" si="49"/>
        <v>2635.9570000000003</v>
      </c>
      <c r="K145" s="33">
        <f t="shared" si="49"/>
        <v>2704.9270000000001</v>
      </c>
      <c r="L145" s="33">
        <f t="shared" si="49"/>
        <v>2776.6439999999993</v>
      </c>
      <c r="M145" s="33">
        <f t="shared" si="49"/>
        <v>2743.4295999999999</v>
      </c>
      <c r="N145" s="31"/>
      <c r="O145" s="28"/>
      <c r="P145" s="29"/>
    </row>
    <row r="146" spans="1:16" ht="20.65" customHeight="1">
      <c r="A146" s="30"/>
      <c r="B146" s="31" t="s">
        <v>22</v>
      </c>
      <c r="C146" s="32"/>
      <c r="D146" s="33">
        <v>0</v>
      </c>
      <c r="E146" s="33">
        <v>0</v>
      </c>
      <c r="F146" s="34">
        <v>0</v>
      </c>
      <c r="G146" s="35">
        <v>0</v>
      </c>
      <c r="H146" s="36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1"/>
      <c r="O146" s="28"/>
      <c r="P146" s="29"/>
    </row>
    <row r="147" spans="1:16" ht="20.65" customHeight="1">
      <c r="A147" s="30"/>
      <c r="B147" s="31" t="s">
        <v>23</v>
      </c>
      <c r="C147" s="32"/>
      <c r="D147" s="33">
        <v>0</v>
      </c>
      <c r="E147" s="33">
        <v>0</v>
      </c>
      <c r="F147" s="34">
        <v>0</v>
      </c>
      <c r="G147" s="35">
        <v>0</v>
      </c>
      <c r="H147" s="36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1"/>
      <c r="O147" s="28"/>
      <c r="P147" s="29"/>
    </row>
    <row r="148" spans="1:16" ht="20.65" customHeight="1">
      <c r="A148" s="30"/>
      <c r="B148" s="31" t="s">
        <v>24</v>
      </c>
      <c r="C148" s="32"/>
      <c r="D148" s="33">
        <f t="shared" ref="D148:M148" si="50">SUM(D155+D160+D166)</f>
        <v>22717.138599999998</v>
      </c>
      <c r="E148" s="33">
        <f t="shared" si="50"/>
        <v>2376.8000000000002</v>
      </c>
      <c r="F148" s="34">
        <f t="shared" si="50"/>
        <v>2223</v>
      </c>
      <c r="G148" s="35">
        <f t="shared" si="50"/>
        <v>2250.6259999999997</v>
      </c>
      <c r="H148" s="36">
        <f t="shared" si="50"/>
        <v>2483.701</v>
      </c>
      <c r="I148" s="33">
        <f t="shared" si="50"/>
        <v>2522.0539999999996</v>
      </c>
      <c r="J148" s="33">
        <f t="shared" si="50"/>
        <v>2635.9570000000003</v>
      </c>
      <c r="K148" s="33">
        <f t="shared" si="50"/>
        <v>2704.9270000000001</v>
      </c>
      <c r="L148" s="33">
        <f t="shared" si="50"/>
        <v>2776.6439999999993</v>
      </c>
      <c r="M148" s="33">
        <f t="shared" si="50"/>
        <v>2743.4295999999999</v>
      </c>
      <c r="N148" s="31"/>
      <c r="O148" s="28"/>
      <c r="P148" s="29"/>
    </row>
    <row r="149" spans="1:16" ht="20.65" customHeight="1">
      <c r="A149" s="30"/>
      <c r="B149" s="31" t="s">
        <v>28</v>
      </c>
      <c r="C149" s="32"/>
      <c r="D149" s="33">
        <f>SUM(D156+D161)</f>
        <v>0</v>
      </c>
      <c r="E149" s="33">
        <f t="shared" ref="E149:M149" si="51">SUM(E156+E161+E167)</f>
        <v>0</v>
      </c>
      <c r="F149" s="34">
        <f t="shared" si="51"/>
        <v>0</v>
      </c>
      <c r="G149" s="35">
        <f t="shared" si="51"/>
        <v>0</v>
      </c>
      <c r="H149" s="36">
        <f t="shared" si="51"/>
        <v>0</v>
      </c>
      <c r="I149" s="33">
        <f t="shared" si="51"/>
        <v>0</v>
      </c>
      <c r="J149" s="33">
        <f t="shared" si="51"/>
        <v>0</v>
      </c>
      <c r="K149" s="33">
        <f t="shared" si="51"/>
        <v>0</v>
      </c>
      <c r="L149" s="33">
        <f t="shared" si="51"/>
        <v>0</v>
      </c>
      <c r="M149" s="33">
        <f t="shared" si="51"/>
        <v>0</v>
      </c>
      <c r="N149" s="31"/>
      <c r="O149" s="28"/>
      <c r="P149" s="29"/>
    </row>
    <row r="150" spans="1:16" ht="30.75" customHeight="1">
      <c r="A150" s="30"/>
      <c r="B150" s="86" t="s">
        <v>93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28"/>
      <c r="P150" s="29"/>
    </row>
    <row r="151" spans="1:16" ht="30.75" customHeight="1">
      <c r="A151" s="30"/>
      <c r="B151" s="86" t="s">
        <v>94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28"/>
      <c r="P151" s="29"/>
    </row>
    <row r="152" spans="1:16" ht="167.25" customHeight="1">
      <c r="A152" s="46" t="s">
        <v>95</v>
      </c>
      <c r="B152" s="47" t="s">
        <v>96</v>
      </c>
      <c r="C152" s="48" t="s">
        <v>97</v>
      </c>
      <c r="D152" s="49">
        <f t="shared" ref="D152:M152" si="52">D153+D154+D155+D156</f>
        <v>9843.9039999999986</v>
      </c>
      <c r="E152" s="49">
        <f t="shared" si="52"/>
        <v>1075.5999999999999</v>
      </c>
      <c r="F152" s="50">
        <f t="shared" si="52"/>
        <v>1087.9000000000001</v>
      </c>
      <c r="G152" s="51">
        <f t="shared" si="52"/>
        <v>1083.0260000000001</v>
      </c>
      <c r="H152" s="65">
        <f t="shared" si="52"/>
        <v>1049.1010000000001</v>
      </c>
      <c r="I152" s="50">
        <f t="shared" si="52"/>
        <v>1030.07</v>
      </c>
      <c r="J152" s="50">
        <f t="shared" si="52"/>
        <v>1120.615</v>
      </c>
      <c r="K152" s="50">
        <f t="shared" si="52"/>
        <v>1128.971</v>
      </c>
      <c r="L152" s="50">
        <f t="shared" si="52"/>
        <v>1137.6489999999999</v>
      </c>
      <c r="M152" s="50">
        <f t="shared" si="52"/>
        <v>1130.972</v>
      </c>
      <c r="N152" s="53" t="s">
        <v>98</v>
      </c>
      <c r="O152" s="28"/>
      <c r="P152" s="29"/>
    </row>
    <row r="153" spans="1:16" ht="18" customHeight="1">
      <c r="A153" s="30"/>
      <c r="B153" s="55" t="s">
        <v>22</v>
      </c>
      <c r="C153" s="31"/>
      <c r="D153" s="33">
        <v>0</v>
      </c>
      <c r="E153" s="33">
        <v>0</v>
      </c>
      <c r="F153" s="34">
        <v>0</v>
      </c>
      <c r="G153" s="35">
        <v>0</v>
      </c>
      <c r="H153" s="36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1"/>
      <c r="O153" s="28"/>
      <c r="P153" s="29"/>
    </row>
    <row r="154" spans="1:16" ht="19.5" customHeight="1">
      <c r="A154" s="30"/>
      <c r="B154" s="55" t="s">
        <v>23</v>
      </c>
      <c r="C154" s="31"/>
      <c r="D154" s="33">
        <v>0</v>
      </c>
      <c r="E154" s="33">
        <v>0</v>
      </c>
      <c r="F154" s="34">
        <v>0</v>
      </c>
      <c r="G154" s="35">
        <v>0</v>
      </c>
      <c r="H154" s="36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1"/>
      <c r="O154" s="28"/>
      <c r="P154" s="29"/>
    </row>
    <row r="155" spans="1:16" ht="16.7" customHeight="1">
      <c r="A155" s="30"/>
      <c r="B155" s="55" t="s">
        <v>24</v>
      </c>
      <c r="C155" s="31"/>
      <c r="D155" s="33">
        <f>SUM(E155:M155)</f>
        <v>9843.9039999999986</v>
      </c>
      <c r="E155" s="33">
        <v>1075.5999999999999</v>
      </c>
      <c r="F155" s="34">
        <v>1087.9000000000001</v>
      </c>
      <c r="G155" s="35">
        <v>1083.0260000000001</v>
      </c>
      <c r="H155" s="36">
        <v>1049.1010000000001</v>
      </c>
      <c r="I155" s="33">
        <v>1030.07</v>
      </c>
      <c r="J155" s="33">
        <v>1120.615</v>
      </c>
      <c r="K155" s="33">
        <v>1128.971</v>
      </c>
      <c r="L155" s="33">
        <v>1137.6489999999999</v>
      </c>
      <c r="M155" s="33">
        <v>1130.972</v>
      </c>
      <c r="N155" s="31"/>
      <c r="O155" s="28"/>
      <c r="P155" s="29"/>
    </row>
    <row r="156" spans="1:16" ht="16.7" customHeight="1">
      <c r="A156" s="30"/>
      <c r="B156" s="55" t="s">
        <v>48</v>
      </c>
      <c r="C156" s="31"/>
      <c r="D156" s="33">
        <v>0</v>
      </c>
      <c r="E156" s="33">
        <v>0</v>
      </c>
      <c r="F156" s="34">
        <v>0</v>
      </c>
      <c r="G156" s="35">
        <v>0</v>
      </c>
      <c r="H156" s="36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1"/>
      <c r="O156" s="28"/>
      <c r="P156" s="29"/>
    </row>
    <row r="157" spans="1:16" ht="105" customHeight="1">
      <c r="A157" s="57" t="s">
        <v>99</v>
      </c>
      <c r="B157" s="63" t="s">
        <v>100</v>
      </c>
      <c r="C157" s="61" t="s">
        <v>101</v>
      </c>
      <c r="D157" s="49">
        <f t="shared" ref="D157:M157" si="53">SUM(D158:D161)</f>
        <v>12739.1896</v>
      </c>
      <c r="E157" s="49">
        <f t="shared" si="53"/>
        <v>1289.2</v>
      </c>
      <c r="F157" s="50">
        <f t="shared" si="53"/>
        <v>1122.5</v>
      </c>
      <c r="G157" s="51">
        <f t="shared" si="53"/>
        <v>1155</v>
      </c>
      <c r="H157" s="52">
        <f t="shared" si="53"/>
        <v>1419.6</v>
      </c>
      <c r="I157" s="49">
        <f t="shared" si="53"/>
        <v>1476.384</v>
      </c>
      <c r="J157" s="49">
        <f t="shared" si="53"/>
        <v>1499.1179999999999</v>
      </c>
      <c r="K157" s="49">
        <f t="shared" si="53"/>
        <v>1559.0830000000001</v>
      </c>
      <c r="L157" s="49">
        <f t="shared" si="53"/>
        <v>1621.4469999999999</v>
      </c>
      <c r="M157" s="49">
        <f t="shared" si="53"/>
        <v>1596.8576</v>
      </c>
      <c r="N157" s="53" t="s">
        <v>102</v>
      </c>
      <c r="O157" s="28"/>
      <c r="P157" s="29"/>
    </row>
    <row r="158" spans="1:16" ht="16.7" customHeight="1">
      <c r="A158" s="30"/>
      <c r="B158" s="55" t="s">
        <v>22</v>
      </c>
      <c r="C158" s="31"/>
      <c r="D158" s="33">
        <v>0</v>
      </c>
      <c r="E158" s="33">
        <v>0</v>
      </c>
      <c r="F158" s="34">
        <v>0</v>
      </c>
      <c r="G158" s="35">
        <v>0</v>
      </c>
      <c r="H158" s="36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1"/>
      <c r="O158" s="28"/>
      <c r="P158" s="29"/>
    </row>
    <row r="159" spans="1:16" ht="16.7" customHeight="1">
      <c r="A159" s="30"/>
      <c r="B159" s="55" t="s">
        <v>23</v>
      </c>
      <c r="C159" s="31"/>
      <c r="D159" s="33">
        <v>0</v>
      </c>
      <c r="E159" s="33">
        <v>0</v>
      </c>
      <c r="F159" s="34">
        <v>0</v>
      </c>
      <c r="G159" s="35">
        <v>0</v>
      </c>
      <c r="H159" s="36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1"/>
      <c r="O159" s="28"/>
      <c r="P159" s="29"/>
    </row>
    <row r="160" spans="1:16" ht="16.7" customHeight="1">
      <c r="A160" s="30"/>
      <c r="B160" s="55" t="s">
        <v>24</v>
      </c>
      <c r="C160" s="31"/>
      <c r="D160" s="33">
        <f>SUM(E160:M160)</f>
        <v>12739.1896</v>
      </c>
      <c r="E160" s="33">
        <v>1289.2</v>
      </c>
      <c r="F160" s="34">
        <v>1122.5</v>
      </c>
      <c r="G160" s="35">
        <v>1155</v>
      </c>
      <c r="H160" s="36">
        <v>1419.6</v>
      </c>
      <c r="I160" s="36">
        <v>1476.384</v>
      </c>
      <c r="J160" s="36">
        <v>1499.1179999999999</v>
      </c>
      <c r="K160" s="36">
        <v>1559.0830000000001</v>
      </c>
      <c r="L160" s="36">
        <v>1621.4469999999999</v>
      </c>
      <c r="M160" s="36">
        <v>1596.8576</v>
      </c>
      <c r="N160" s="31"/>
      <c r="O160" s="28"/>
      <c r="P160" s="29"/>
    </row>
    <row r="161" spans="1:16" ht="16.7" customHeight="1">
      <c r="A161" s="30"/>
      <c r="B161" s="55" t="s">
        <v>48</v>
      </c>
      <c r="C161" s="31"/>
      <c r="D161" s="33">
        <v>0</v>
      </c>
      <c r="E161" s="33">
        <v>0</v>
      </c>
      <c r="F161" s="34">
        <v>0</v>
      </c>
      <c r="G161" s="35">
        <v>0</v>
      </c>
      <c r="H161" s="36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1"/>
      <c r="O161" s="28"/>
      <c r="P161" s="29"/>
    </row>
    <row r="162" spans="1:16" ht="15" customHeight="1">
      <c r="A162" s="30"/>
      <c r="B162" s="86" t="s">
        <v>103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28"/>
      <c r="P162" s="29"/>
    </row>
    <row r="163" spans="1:16" ht="78" customHeight="1">
      <c r="A163" s="57" t="s">
        <v>104</v>
      </c>
      <c r="B163" s="47" t="s">
        <v>105</v>
      </c>
      <c r="C163" s="61" t="s">
        <v>106</v>
      </c>
      <c r="D163" s="49">
        <f t="shared" ref="D163:M163" si="54">SUM(D164:D167)</f>
        <v>134.04500000000002</v>
      </c>
      <c r="E163" s="49">
        <f t="shared" si="54"/>
        <v>12</v>
      </c>
      <c r="F163" s="50">
        <f t="shared" si="54"/>
        <v>12.6</v>
      </c>
      <c r="G163" s="51">
        <f t="shared" si="54"/>
        <v>12.6</v>
      </c>
      <c r="H163" s="52">
        <f t="shared" si="54"/>
        <v>15</v>
      </c>
      <c r="I163" s="49">
        <f t="shared" si="54"/>
        <v>15.6</v>
      </c>
      <c r="J163" s="49">
        <f t="shared" si="54"/>
        <v>16.224</v>
      </c>
      <c r="K163" s="49">
        <f t="shared" si="54"/>
        <v>16.873000000000001</v>
      </c>
      <c r="L163" s="49">
        <f t="shared" si="54"/>
        <v>17.547999999999998</v>
      </c>
      <c r="M163" s="49">
        <f t="shared" si="54"/>
        <v>15.6</v>
      </c>
      <c r="N163" s="66" t="s">
        <v>107</v>
      </c>
      <c r="O163" s="28"/>
      <c r="P163" s="29"/>
    </row>
    <row r="164" spans="1:16" ht="14.25" customHeight="1">
      <c r="A164" s="30"/>
      <c r="B164" s="55" t="s">
        <v>22</v>
      </c>
      <c r="C164" s="31"/>
      <c r="D164" s="33">
        <v>0</v>
      </c>
      <c r="E164" s="33">
        <v>0</v>
      </c>
      <c r="F164" s="34">
        <v>0</v>
      </c>
      <c r="G164" s="35">
        <v>0</v>
      </c>
      <c r="H164" s="36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67" t="s">
        <v>108</v>
      </c>
      <c r="O164" s="28"/>
      <c r="P164" s="29"/>
    </row>
    <row r="165" spans="1:16" ht="12.75" customHeight="1">
      <c r="A165" s="30"/>
      <c r="B165" s="55" t="s">
        <v>23</v>
      </c>
      <c r="C165" s="31"/>
      <c r="D165" s="33">
        <v>0</v>
      </c>
      <c r="E165" s="33">
        <v>0</v>
      </c>
      <c r="F165" s="34">
        <v>0</v>
      </c>
      <c r="G165" s="35">
        <v>0</v>
      </c>
      <c r="H165" s="36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67"/>
      <c r="O165" s="28"/>
      <c r="P165" s="29"/>
    </row>
    <row r="166" spans="1:16" ht="14.25" customHeight="1">
      <c r="A166" s="30"/>
      <c r="B166" s="55" t="s">
        <v>24</v>
      </c>
      <c r="C166" s="31"/>
      <c r="D166" s="33">
        <f>SUM(E166:M166)</f>
        <v>134.04500000000002</v>
      </c>
      <c r="E166" s="33">
        <v>12</v>
      </c>
      <c r="F166" s="34">
        <v>12.6</v>
      </c>
      <c r="G166" s="35">
        <v>12.6</v>
      </c>
      <c r="H166" s="36">
        <v>15</v>
      </c>
      <c r="I166" s="36">
        <v>15.6</v>
      </c>
      <c r="J166" s="36">
        <v>16.224</v>
      </c>
      <c r="K166" s="36">
        <v>16.873000000000001</v>
      </c>
      <c r="L166" s="36">
        <v>17.547999999999998</v>
      </c>
      <c r="M166" s="36">
        <v>15.6</v>
      </c>
      <c r="N166" s="67"/>
      <c r="O166" s="28"/>
      <c r="P166" s="29"/>
    </row>
    <row r="167" spans="1:16" ht="16.5" customHeight="1">
      <c r="A167" s="30"/>
      <c r="B167" s="55" t="s">
        <v>48</v>
      </c>
      <c r="C167" s="31"/>
      <c r="D167" s="33">
        <v>0</v>
      </c>
      <c r="E167" s="33">
        <v>0</v>
      </c>
      <c r="F167" s="34">
        <v>0</v>
      </c>
      <c r="G167" s="35">
        <v>0</v>
      </c>
      <c r="H167" s="36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67"/>
      <c r="O167" s="28"/>
      <c r="P167" s="29"/>
    </row>
    <row r="168" spans="1:16" ht="144" customHeight="1">
      <c r="A168" s="38" t="s">
        <v>109</v>
      </c>
      <c r="B168" s="68" t="s">
        <v>110</v>
      </c>
      <c r="C168" s="40"/>
      <c r="D168" s="41">
        <f t="shared" ref="D168:M168" si="55">SUM(D173+D178+D183)</f>
        <v>188634.976</v>
      </c>
      <c r="E168" s="41">
        <f t="shared" si="55"/>
        <v>14393.8</v>
      </c>
      <c r="F168" s="42">
        <f t="shared" si="55"/>
        <v>20568.400000000001</v>
      </c>
      <c r="G168" s="43">
        <f t="shared" si="55"/>
        <v>20413.5</v>
      </c>
      <c r="H168" s="44">
        <f t="shared" si="55"/>
        <v>18690</v>
      </c>
      <c r="I168" s="41">
        <f t="shared" si="55"/>
        <v>24927.339</v>
      </c>
      <c r="J168" s="41">
        <f t="shared" si="55"/>
        <v>21355.035</v>
      </c>
      <c r="K168" s="41">
        <f t="shared" si="55"/>
        <v>22602.067999999999</v>
      </c>
      <c r="L168" s="41">
        <f t="shared" si="55"/>
        <v>23494.525000000001</v>
      </c>
      <c r="M168" s="41">
        <f t="shared" si="55"/>
        <v>22190.409</v>
      </c>
      <c r="N168" s="45"/>
      <c r="O168" s="28"/>
      <c r="P168" s="29"/>
    </row>
    <row r="169" spans="1:16" ht="20.65" customHeight="1">
      <c r="A169" s="54"/>
      <c r="B169" s="31" t="s">
        <v>22</v>
      </c>
      <c r="C169" s="32"/>
      <c r="D169" s="33">
        <f t="shared" ref="D169:M169" si="56">SUM(D174+D179+D184)</f>
        <v>0</v>
      </c>
      <c r="E169" s="33">
        <f t="shared" si="56"/>
        <v>0</v>
      </c>
      <c r="F169" s="34">
        <f t="shared" si="56"/>
        <v>0</v>
      </c>
      <c r="G169" s="35">
        <f t="shared" si="56"/>
        <v>0</v>
      </c>
      <c r="H169" s="36">
        <f t="shared" si="56"/>
        <v>0</v>
      </c>
      <c r="I169" s="33">
        <f t="shared" si="56"/>
        <v>0</v>
      </c>
      <c r="J169" s="33">
        <f t="shared" si="56"/>
        <v>0</v>
      </c>
      <c r="K169" s="33">
        <f t="shared" si="56"/>
        <v>0</v>
      </c>
      <c r="L169" s="33">
        <f t="shared" si="56"/>
        <v>0</v>
      </c>
      <c r="M169" s="33">
        <f t="shared" si="56"/>
        <v>0</v>
      </c>
      <c r="N169" s="31"/>
      <c r="O169" s="28"/>
      <c r="P169" s="29"/>
    </row>
    <row r="170" spans="1:16" ht="20.65" customHeight="1">
      <c r="A170" s="54"/>
      <c r="B170" s="31" t="s">
        <v>23</v>
      </c>
      <c r="C170" s="32"/>
      <c r="D170" s="33">
        <f t="shared" ref="D170:M170" si="57">SUM(D175+D180+D185)</f>
        <v>0</v>
      </c>
      <c r="E170" s="33">
        <f t="shared" si="57"/>
        <v>0</v>
      </c>
      <c r="F170" s="34">
        <f t="shared" si="57"/>
        <v>0</v>
      </c>
      <c r="G170" s="35">
        <f t="shared" si="57"/>
        <v>0</v>
      </c>
      <c r="H170" s="36">
        <f t="shared" si="57"/>
        <v>0</v>
      </c>
      <c r="I170" s="33">
        <f t="shared" si="57"/>
        <v>0</v>
      </c>
      <c r="J170" s="33">
        <f t="shared" si="57"/>
        <v>0</v>
      </c>
      <c r="K170" s="33">
        <f t="shared" si="57"/>
        <v>0</v>
      </c>
      <c r="L170" s="33">
        <f t="shared" si="57"/>
        <v>0</v>
      </c>
      <c r="M170" s="33">
        <f t="shared" si="57"/>
        <v>0</v>
      </c>
      <c r="N170" s="31"/>
      <c r="O170" s="28"/>
      <c r="P170" s="29"/>
    </row>
    <row r="171" spans="1:16" ht="20.65" customHeight="1">
      <c r="A171" s="54"/>
      <c r="B171" s="31" t="s">
        <v>24</v>
      </c>
      <c r="C171" s="32"/>
      <c r="D171" s="33">
        <f t="shared" ref="D171:M171" si="58">SUM(D176+D181+D186)</f>
        <v>188634.976</v>
      </c>
      <c r="E171" s="33">
        <f t="shared" si="58"/>
        <v>14393.8</v>
      </c>
      <c r="F171" s="34">
        <f t="shared" si="58"/>
        <v>20568.400000000001</v>
      </c>
      <c r="G171" s="35">
        <f t="shared" si="58"/>
        <v>20413.5</v>
      </c>
      <c r="H171" s="36">
        <f t="shared" si="58"/>
        <v>18690</v>
      </c>
      <c r="I171" s="33">
        <f t="shared" si="58"/>
        <v>24927.339</v>
      </c>
      <c r="J171" s="33">
        <f t="shared" si="58"/>
        <v>21355.035</v>
      </c>
      <c r="K171" s="33">
        <f t="shared" si="58"/>
        <v>22602.067999999999</v>
      </c>
      <c r="L171" s="33">
        <f t="shared" si="58"/>
        <v>23494.525000000001</v>
      </c>
      <c r="M171" s="33">
        <f t="shared" si="58"/>
        <v>22190.409</v>
      </c>
      <c r="N171" s="31"/>
      <c r="O171" s="28"/>
      <c r="P171" s="29"/>
    </row>
    <row r="172" spans="1:16" ht="20.65" customHeight="1">
      <c r="A172" s="54"/>
      <c r="B172" s="31" t="s">
        <v>28</v>
      </c>
      <c r="C172" s="32"/>
      <c r="D172" s="33">
        <f>SUM(D177+D182+D187)</f>
        <v>0</v>
      </c>
      <c r="E172" s="33">
        <f>SUM(E177+E182+E187)</f>
        <v>0</v>
      </c>
      <c r="F172" s="34">
        <f>SUM(F177+F182+F187)</f>
        <v>0</v>
      </c>
      <c r="G172" s="35">
        <f>SUM(G177+G182+G187)</f>
        <v>0</v>
      </c>
      <c r="H172" s="36">
        <f>SUM(H177+H182+H187)</f>
        <v>0</v>
      </c>
      <c r="I172" s="33">
        <f>SUM(I187)</f>
        <v>0</v>
      </c>
      <c r="J172" s="33">
        <f>SUM(J187)</f>
        <v>0</v>
      </c>
      <c r="K172" s="33">
        <f>SUM(K187)</f>
        <v>0</v>
      </c>
      <c r="L172" s="33">
        <f>SUM(L187)</f>
        <v>0</v>
      </c>
      <c r="M172" s="33">
        <f>SUM(M187)</f>
        <v>0</v>
      </c>
      <c r="N172" s="31"/>
      <c r="O172" s="28"/>
      <c r="P172" s="29"/>
    </row>
    <row r="173" spans="1:16" ht="23.25" customHeight="1">
      <c r="A173" s="30" t="s">
        <v>111</v>
      </c>
      <c r="B173" s="37" t="s">
        <v>27</v>
      </c>
      <c r="C173" s="32"/>
      <c r="D173" s="33">
        <f t="shared" ref="D173:M173" si="59">SUM(D174+D175+D176+D177)</f>
        <v>0</v>
      </c>
      <c r="E173" s="33">
        <f t="shared" si="59"/>
        <v>0</v>
      </c>
      <c r="F173" s="34">
        <f t="shared" si="59"/>
        <v>0</v>
      </c>
      <c r="G173" s="35">
        <f t="shared" si="59"/>
        <v>0</v>
      </c>
      <c r="H173" s="36">
        <f t="shared" si="59"/>
        <v>0</v>
      </c>
      <c r="I173" s="33">
        <f t="shared" si="59"/>
        <v>0</v>
      </c>
      <c r="J173" s="33">
        <f t="shared" si="59"/>
        <v>0</v>
      </c>
      <c r="K173" s="33">
        <f t="shared" si="59"/>
        <v>0</v>
      </c>
      <c r="L173" s="33">
        <f t="shared" si="59"/>
        <v>0</v>
      </c>
      <c r="M173" s="33">
        <f t="shared" si="59"/>
        <v>0</v>
      </c>
      <c r="N173" s="31"/>
      <c r="O173" s="28"/>
      <c r="P173" s="29"/>
    </row>
    <row r="174" spans="1:16" ht="20.65" customHeight="1">
      <c r="A174" s="30"/>
      <c r="B174" s="31" t="s">
        <v>22</v>
      </c>
      <c r="C174" s="32"/>
      <c r="D174" s="33">
        <v>0</v>
      </c>
      <c r="E174" s="33">
        <v>0</v>
      </c>
      <c r="F174" s="34">
        <v>0</v>
      </c>
      <c r="G174" s="35">
        <v>0</v>
      </c>
      <c r="H174" s="36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1"/>
      <c r="O174" s="28"/>
      <c r="P174" s="29"/>
    </row>
    <row r="175" spans="1:16" ht="20.65" customHeight="1">
      <c r="A175" s="30"/>
      <c r="B175" s="31" t="s">
        <v>23</v>
      </c>
      <c r="C175" s="32"/>
      <c r="D175" s="33">
        <v>0</v>
      </c>
      <c r="E175" s="33">
        <v>0</v>
      </c>
      <c r="F175" s="34">
        <v>0</v>
      </c>
      <c r="G175" s="35">
        <v>0</v>
      </c>
      <c r="H175" s="36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1"/>
      <c r="O175" s="28"/>
      <c r="P175" s="29"/>
    </row>
    <row r="176" spans="1:16" ht="20.65" customHeight="1">
      <c r="A176" s="30"/>
      <c r="B176" s="31" t="s">
        <v>24</v>
      </c>
      <c r="C176" s="32"/>
      <c r="D176" s="33">
        <v>0</v>
      </c>
      <c r="E176" s="33">
        <v>0</v>
      </c>
      <c r="F176" s="34">
        <v>0</v>
      </c>
      <c r="G176" s="35">
        <v>0</v>
      </c>
      <c r="H176" s="36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1"/>
      <c r="O176" s="28"/>
      <c r="P176" s="29"/>
    </row>
    <row r="177" spans="1:16" ht="20.65" customHeight="1">
      <c r="A177" s="30"/>
      <c r="B177" s="31" t="s">
        <v>28</v>
      </c>
      <c r="C177" s="32"/>
      <c r="D177" s="33">
        <v>0</v>
      </c>
      <c r="E177" s="33">
        <v>0</v>
      </c>
      <c r="F177" s="34">
        <v>0</v>
      </c>
      <c r="G177" s="35">
        <v>0</v>
      </c>
      <c r="H177" s="36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1"/>
      <c r="O177" s="28"/>
      <c r="P177" s="29"/>
    </row>
    <row r="178" spans="1:16" ht="47.65" customHeight="1">
      <c r="A178" s="30" t="s">
        <v>112</v>
      </c>
      <c r="B178" s="37" t="s">
        <v>30</v>
      </c>
      <c r="C178" s="32"/>
      <c r="D178" s="33">
        <f t="shared" ref="D178:M178" si="60">SUM(D179+D180+D181+D182)</f>
        <v>0</v>
      </c>
      <c r="E178" s="33">
        <f t="shared" si="60"/>
        <v>0</v>
      </c>
      <c r="F178" s="34">
        <f t="shared" si="60"/>
        <v>0</v>
      </c>
      <c r="G178" s="35">
        <f t="shared" si="60"/>
        <v>0</v>
      </c>
      <c r="H178" s="36">
        <f t="shared" si="60"/>
        <v>0</v>
      </c>
      <c r="I178" s="33">
        <f t="shared" si="60"/>
        <v>0</v>
      </c>
      <c r="J178" s="33">
        <f t="shared" si="60"/>
        <v>0</v>
      </c>
      <c r="K178" s="33">
        <f t="shared" si="60"/>
        <v>0</v>
      </c>
      <c r="L178" s="33">
        <f t="shared" si="60"/>
        <v>0</v>
      </c>
      <c r="M178" s="33">
        <f t="shared" si="60"/>
        <v>0</v>
      </c>
      <c r="N178" s="31"/>
      <c r="O178" s="28"/>
      <c r="P178" s="29"/>
    </row>
    <row r="179" spans="1:16" ht="18.75" customHeight="1">
      <c r="A179" s="30"/>
      <c r="B179" s="31" t="s">
        <v>22</v>
      </c>
      <c r="C179" s="32"/>
      <c r="D179" s="33">
        <v>0</v>
      </c>
      <c r="E179" s="33">
        <v>0</v>
      </c>
      <c r="F179" s="34">
        <v>0</v>
      </c>
      <c r="G179" s="35">
        <v>0</v>
      </c>
      <c r="H179" s="36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1"/>
      <c r="O179" s="28"/>
      <c r="P179" s="29"/>
    </row>
    <row r="180" spans="1:16" ht="20.65" customHeight="1">
      <c r="A180" s="30"/>
      <c r="B180" s="79" t="s">
        <v>23</v>
      </c>
      <c r="C180" s="32"/>
      <c r="D180" s="33">
        <v>0</v>
      </c>
      <c r="E180" s="33">
        <v>0</v>
      </c>
      <c r="F180" s="34">
        <v>0</v>
      </c>
      <c r="G180" s="35">
        <v>0</v>
      </c>
      <c r="H180" s="36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1"/>
      <c r="O180" s="28"/>
      <c r="P180" s="29"/>
    </row>
    <row r="181" spans="1:16" ht="20.65" customHeight="1">
      <c r="A181" s="30"/>
      <c r="B181" s="31" t="s">
        <v>24</v>
      </c>
      <c r="C181" s="32"/>
      <c r="D181" s="33">
        <v>0</v>
      </c>
      <c r="E181" s="33">
        <v>0</v>
      </c>
      <c r="F181" s="34">
        <v>0</v>
      </c>
      <c r="G181" s="35">
        <v>0</v>
      </c>
      <c r="H181" s="36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1"/>
      <c r="O181" s="28"/>
      <c r="P181" s="29"/>
    </row>
    <row r="182" spans="1:16" ht="20.65" customHeight="1">
      <c r="A182" s="30"/>
      <c r="B182" s="31" t="s">
        <v>28</v>
      </c>
      <c r="C182" s="32"/>
      <c r="D182" s="33">
        <v>0</v>
      </c>
      <c r="E182" s="33">
        <v>0</v>
      </c>
      <c r="F182" s="34">
        <v>0</v>
      </c>
      <c r="G182" s="35">
        <v>0</v>
      </c>
      <c r="H182" s="36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1"/>
      <c r="O182" s="28"/>
      <c r="P182" s="29"/>
    </row>
    <row r="183" spans="1:16" ht="24" customHeight="1">
      <c r="A183" s="30" t="s">
        <v>113</v>
      </c>
      <c r="B183" s="60" t="s">
        <v>66</v>
      </c>
      <c r="C183" s="32"/>
      <c r="D183" s="33">
        <f t="shared" ref="D183:I183" si="61">SUM(D184:D187)</f>
        <v>188634.976</v>
      </c>
      <c r="E183" s="33">
        <f t="shared" si="61"/>
        <v>14393.8</v>
      </c>
      <c r="F183" s="34">
        <f t="shared" si="61"/>
        <v>20568.400000000001</v>
      </c>
      <c r="G183" s="35">
        <f t="shared" si="61"/>
        <v>20413.5</v>
      </c>
      <c r="H183" s="36">
        <f t="shared" si="61"/>
        <v>18690</v>
      </c>
      <c r="I183" s="33">
        <f t="shared" si="61"/>
        <v>24927.339</v>
      </c>
      <c r="J183" s="33">
        <f t="shared" ref="J183:M187" si="62">SUM(J190+J196)</f>
        <v>21355.035</v>
      </c>
      <c r="K183" s="33">
        <f t="shared" si="62"/>
        <v>22602.067999999999</v>
      </c>
      <c r="L183" s="33">
        <f t="shared" si="62"/>
        <v>23494.525000000001</v>
      </c>
      <c r="M183" s="33">
        <f t="shared" si="62"/>
        <v>22190.409</v>
      </c>
      <c r="N183" s="31"/>
      <c r="O183" s="28"/>
      <c r="P183" s="29"/>
    </row>
    <row r="184" spans="1:16" ht="20.65" customHeight="1">
      <c r="A184" s="30"/>
      <c r="B184" s="31" t="s">
        <v>22</v>
      </c>
      <c r="C184" s="32"/>
      <c r="D184" s="33">
        <f t="shared" ref="D184:I187" si="63">SUM(D191+D197)</f>
        <v>0</v>
      </c>
      <c r="E184" s="33">
        <f t="shared" si="63"/>
        <v>0</v>
      </c>
      <c r="F184" s="34">
        <f t="shared" si="63"/>
        <v>0</v>
      </c>
      <c r="G184" s="35">
        <f t="shared" si="63"/>
        <v>0</v>
      </c>
      <c r="H184" s="36">
        <f t="shared" si="63"/>
        <v>0</v>
      </c>
      <c r="I184" s="33">
        <f t="shared" si="63"/>
        <v>0</v>
      </c>
      <c r="J184" s="33">
        <f t="shared" si="62"/>
        <v>0</v>
      </c>
      <c r="K184" s="33">
        <f t="shared" si="62"/>
        <v>0</v>
      </c>
      <c r="L184" s="33">
        <f t="shared" si="62"/>
        <v>0</v>
      </c>
      <c r="M184" s="33">
        <f t="shared" si="62"/>
        <v>0</v>
      </c>
      <c r="N184" s="31"/>
      <c r="O184" s="28"/>
      <c r="P184" s="29"/>
    </row>
    <row r="185" spans="1:16" ht="20.65" customHeight="1">
      <c r="A185" s="30"/>
      <c r="B185" s="31" t="s">
        <v>23</v>
      </c>
      <c r="C185" s="32"/>
      <c r="D185" s="33">
        <f t="shared" si="63"/>
        <v>0</v>
      </c>
      <c r="E185" s="33">
        <f t="shared" si="63"/>
        <v>0</v>
      </c>
      <c r="F185" s="34">
        <f t="shared" si="63"/>
        <v>0</v>
      </c>
      <c r="G185" s="35">
        <f t="shared" si="63"/>
        <v>0</v>
      </c>
      <c r="H185" s="36">
        <f t="shared" si="63"/>
        <v>0</v>
      </c>
      <c r="I185" s="33">
        <f t="shared" si="63"/>
        <v>0</v>
      </c>
      <c r="J185" s="33">
        <f t="shared" si="62"/>
        <v>0</v>
      </c>
      <c r="K185" s="33">
        <f t="shared" si="62"/>
        <v>0</v>
      </c>
      <c r="L185" s="33">
        <f t="shared" si="62"/>
        <v>0</v>
      </c>
      <c r="M185" s="33">
        <f t="shared" si="62"/>
        <v>0</v>
      </c>
      <c r="N185" s="31"/>
      <c r="O185" s="28"/>
      <c r="P185" s="29"/>
    </row>
    <row r="186" spans="1:16" ht="20.65" customHeight="1">
      <c r="A186" s="30"/>
      <c r="B186" s="31" t="s">
        <v>24</v>
      </c>
      <c r="C186" s="32"/>
      <c r="D186" s="33">
        <f t="shared" si="63"/>
        <v>188634.976</v>
      </c>
      <c r="E186" s="33">
        <f t="shared" si="63"/>
        <v>14393.8</v>
      </c>
      <c r="F186" s="34">
        <f t="shared" si="63"/>
        <v>20568.400000000001</v>
      </c>
      <c r="G186" s="35">
        <f t="shared" si="63"/>
        <v>20413.5</v>
      </c>
      <c r="H186" s="36">
        <f t="shared" si="63"/>
        <v>18690</v>
      </c>
      <c r="I186" s="33">
        <f t="shared" si="63"/>
        <v>24927.339</v>
      </c>
      <c r="J186" s="33">
        <f t="shared" si="62"/>
        <v>21355.035</v>
      </c>
      <c r="K186" s="33">
        <f t="shared" si="62"/>
        <v>22602.067999999999</v>
      </c>
      <c r="L186" s="33">
        <f t="shared" si="62"/>
        <v>23494.525000000001</v>
      </c>
      <c r="M186" s="33">
        <f t="shared" si="62"/>
        <v>22190.409</v>
      </c>
      <c r="N186" s="31"/>
      <c r="O186" s="28"/>
      <c r="P186" s="29"/>
    </row>
    <row r="187" spans="1:16" ht="20.65" customHeight="1">
      <c r="A187" s="30"/>
      <c r="B187" s="31" t="s">
        <v>28</v>
      </c>
      <c r="C187" s="32"/>
      <c r="D187" s="33">
        <f t="shared" si="63"/>
        <v>0</v>
      </c>
      <c r="E187" s="33">
        <f t="shared" si="63"/>
        <v>0</v>
      </c>
      <c r="F187" s="34">
        <f t="shared" si="63"/>
        <v>0</v>
      </c>
      <c r="G187" s="35">
        <f t="shared" si="63"/>
        <v>0</v>
      </c>
      <c r="H187" s="36">
        <f t="shared" si="63"/>
        <v>0</v>
      </c>
      <c r="I187" s="33">
        <f t="shared" si="63"/>
        <v>0</v>
      </c>
      <c r="J187" s="33">
        <f t="shared" si="62"/>
        <v>0</v>
      </c>
      <c r="K187" s="33">
        <f t="shared" si="62"/>
        <v>0</v>
      </c>
      <c r="L187" s="33">
        <f t="shared" si="62"/>
        <v>0</v>
      </c>
      <c r="M187" s="33">
        <f t="shared" si="62"/>
        <v>0</v>
      </c>
      <c r="N187" s="31"/>
      <c r="O187" s="28"/>
      <c r="P187" s="29"/>
    </row>
    <row r="188" spans="1:16" ht="20.25" customHeight="1">
      <c r="A188" s="30"/>
      <c r="B188" s="86" t="s">
        <v>114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28"/>
      <c r="P188" s="29"/>
    </row>
    <row r="189" spans="1:16" ht="17.25" customHeight="1">
      <c r="A189" s="30"/>
      <c r="B189" s="86" t="s">
        <v>115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28"/>
      <c r="P189" s="29"/>
    </row>
    <row r="190" spans="1:16" ht="132" customHeight="1">
      <c r="A190" s="46" t="s">
        <v>116</v>
      </c>
      <c r="B190" s="47" t="s">
        <v>117</v>
      </c>
      <c r="C190" s="61" t="s">
        <v>118</v>
      </c>
      <c r="D190" s="49">
        <f t="shared" ref="D190:M190" si="64">SUM(D191:D194)</f>
        <v>186181.77599999998</v>
      </c>
      <c r="E190" s="49">
        <f t="shared" si="64"/>
        <v>14047</v>
      </c>
      <c r="F190" s="50">
        <f t="shared" si="64"/>
        <v>20200.900000000001</v>
      </c>
      <c r="G190" s="51">
        <f t="shared" si="64"/>
        <v>20155.5</v>
      </c>
      <c r="H190" s="52">
        <f t="shared" si="64"/>
        <v>18459.400000000001</v>
      </c>
      <c r="I190" s="49">
        <f t="shared" si="64"/>
        <v>24726.438999999998</v>
      </c>
      <c r="J190" s="49">
        <f t="shared" si="64"/>
        <v>21055.035</v>
      </c>
      <c r="K190" s="49">
        <f t="shared" si="64"/>
        <v>22347.067999999999</v>
      </c>
      <c r="L190" s="49">
        <f t="shared" si="64"/>
        <v>23239.525000000001</v>
      </c>
      <c r="M190" s="49">
        <f t="shared" si="64"/>
        <v>21951.008999999998</v>
      </c>
      <c r="N190" s="53" t="s">
        <v>119</v>
      </c>
      <c r="O190" s="28"/>
      <c r="P190" s="29"/>
    </row>
    <row r="191" spans="1:16" ht="18" customHeight="1">
      <c r="A191" s="30"/>
      <c r="B191" s="55" t="s">
        <v>22</v>
      </c>
      <c r="C191" s="31"/>
      <c r="D191" s="33">
        <v>0</v>
      </c>
      <c r="E191" s="33">
        <v>0</v>
      </c>
      <c r="F191" s="34">
        <v>0</v>
      </c>
      <c r="G191" s="35">
        <v>0</v>
      </c>
      <c r="H191" s="36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1"/>
      <c r="O191" s="28"/>
      <c r="P191" s="29"/>
    </row>
    <row r="192" spans="1:16" ht="19.5" customHeight="1">
      <c r="A192" s="30"/>
      <c r="B192" s="55" t="s">
        <v>23</v>
      </c>
      <c r="C192" s="31"/>
      <c r="D192" s="33">
        <v>0</v>
      </c>
      <c r="E192" s="33">
        <v>0</v>
      </c>
      <c r="F192" s="34">
        <v>0</v>
      </c>
      <c r="G192" s="35">
        <v>0</v>
      </c>
      <c r="H192" s="36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1"/>
      <c r="O192" s="28"/>
      <c r="P192" s="29"/>
    </row>
    <row r="193" spans="1:16" ht="16.7" customHeight="1">
      <c r="A193" s="30"/>
      <c r="B193" s="55" t="s">
        <v>24</v>
      </c>
      <c r="C193" s="31"/>
      <c r="D193" s="33">
        <f>SUM(E193:M193)-0.1</f>
        <v>186181.77599999998</v>
      </c>
      <c r="E193" s="33">
        <v>14047</v>
      </c>
      <c r="F193" s="34">
        <v>20200.900000000001</v>
      </c>
      <c r="G193" s="35">
        <v>20155.5</v>
      </c>
      <c r="H193" s="36">
        <v>18459.400000000001</v>
      </c>
      <c r="I193" s="36">
        <v>24726.438999999998</v>
      </c>
      <c r="J193" s="36">
        <v>21055.035</v>
      </c>
      <c r="K193" s="36">
        <v>22347.067999999999</v>
      </c>
      <c r="L193" s="36">
        <v>23239.525000000001</v>
      </c>
      <c r="M193" s="36">
        <v>21951.008999999998</v>
      </c>
      <c r="N193" s="31"/>
      <c r="O193" s="28"/>
      <c r="P193" s="29"/>
    </row>
    <row r="194" spans="1:16" ht="16.7" customHeight="1">
      <c r="A194" s="30"/>
      <c r="B194" s="55" t="s">
        <v>48</v>
      </c>
      <c r="C194" s="31"/>
      <c r="D194" s="33">
        <v>0</v>
      </c>
      <c r="E194" s="33">
        <v>0</v>
      </c>
      <c r="F194" s="34">
        <v>0</v>
      </c>
      <c r="G194" s="35">
        <v>0</v>
      </c>
      <c r="H194" s="36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1"/>
      <c r="O194" s="28"/>
      <c r="P194" s="29"/>
    </row>
    <row r="195" spans="1:16" ht="15.75" customHeight="1">
      <c r="A195" s="30"/>
      <c r="B195" s="86" t="s">
        <v>120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28"/>
      <c r="P195" s="29"/>
    </row>
    <row r="196" spans="1:16" ht="116.25" customHeight="1">
      <c r="A196" s="46" t="s">
        <v>121</v>
      </c>
      <c r="B196" s="47" t="s">
        <v>122</v>
      </c>
      <c r="C196" s="61" t="s">
        <v>123</v>
      </c>
      <c r="D196" s="49">
        <f>SUM(D197:D200)</f>
        <v>2453.2000000000003</v>
      </c>
      <c r="E196" s="49">
        <v>346.8</v>
      </c>
      <c r="F196" s="50">
        <f t="shared" ref="F196:M196" si="65">SUM(F197:F200)</f>
        <v>367.5</v>
      </c>
      <c r="G196" s="51">
        <f t="shared" si="65"/>
        <v>258</v>
      </c>
      <c r="H196" s="52">
        <f t="shared" si="65"/>
        <v>230.6</v>
      </c>
      <c r="I196" s="49">
        <f t="shared" si="65"/>
        <v>200.9</v>
      </c>
      <c r="J196" s="49">
        <f t="shared" si="65"/>
        <v>300</v>
      </c>
      <c r="K196" s="49">
        <f t="shared" si="65"/>
        <v>255</v>
      </c>
      <c r="L196" s="49">
        <f t="shared" si="65"/>
        <v>255</v>
      </c>
      <c r="M196" s="49">
        <f t="shared" si="65"/>
        <v>239.4</v>
      </c>
      <c r="N196" s="53" t="s">
        <v>124</v>
      </c>
      <c r="O196" s="28"/>
      <c r="P196" s="29"/>
    </row>
    <row r="197" spans="1:16" ht="18" customHeight="1">
      <c r="A197" s="30"/>
      <c r="B197" s="55" t="s">
        <v>22</v>
      </c>
      <c r="C197" s="31"/>
      <c r="D197" s="33">
        <v>0</v>
      </c>
      <c r="E197" s="33">
        <v>0</v>
      </c>
      <c r="F197" s="34">
        <v>0</v>
      </c>
      <c r="G197" s="35">
        <v>0</v>
      </c>
      <c r="H197" s="36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1"/>
      <c r="O197" s="28"/>
      <c r="P197" s="29"/>
    </row>
    <row r="198" spans="1:16" ht="19.5" customHeight="1">
      <c r="A198" s="30"/>
      <c r="B198" s="55" t="s">
        <v>23</v>
      </c>
      <c r="C198" s="31"/>
      <c r="D198" s="33">
        <v>0</v>
      </c>
      <c r="E198" s="33">
        <v>0</v>
      </c>
      <c r="F198" s="34">
        <v>0</v>
      </c>
      <c r="G198" s="35">
        <v>0</v>
      </c>
      <c r="H198" s="36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1"/>
      <c r="O198" s="28"/>
      <c r="P198" s="29"/>
    </row>
    <row r="199" spans="1:16" ht="16.7" customHeight="1">
      <c r="A199" s="30"/>
      <c r="B199" s="55" t="s">
        <v>24</v>
      </c>
      <c r="C199" s="31"/>
      <c r="D199" s="33">
        <f>SUM(E199:M199)</f>
        <v>2453.2000000000003</v>
      </c>
      <c r="E199" s="33">
        <v>346.8</v>
      </c>
      <c r="F199" s="34">
        <v>367.5</v>
      </c>
      <c r="G199" s="35">
        <v>258</v>
      </c>
      <c r="H199" s="36">
        <v>230.6</v>
      </c>
      <c r="I199" s="33">
        <v>200.9</v>
      </c>
      <c r="J199" s="33">
        <v>300</v>
      </c>
      <c r="K199" s="33">
        <v>255</v>
      </c>
      <c r="L199" s="33">
        <v>255</v>
      </c>
      <c r="M199" s="33">
        <v>239.4</v>
      </c>
      <c r="N199" s="31"/>
      <c r="O199" s="28"/>
      <c r="P199" s="29"/>
    </row>
    <row r="200" spans="1:16" ht="16.7" customHeight="1">
      <c r="A200" s="30"/>
      <c r="B200" s="55" t="s">
        <v>48</v>
      </c>
      <c r="C200" s="31"/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1"/>
      <c r="O200" s="28"/>
      <c r="P200" s="29"/>
    </row>
    <row r="201" spans="1:16" ht="18.75" customHeight="1">
      <c r="A201" s="69"/>
      <c r="B201" s="70"/>
      <c r="C201" s="71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0"/>
      <c r="O201" s="72"/>
      <c r="P201" s="29"/>
    </row>
    <row r="202" spans="1:16" ht="18.75" customHeight="1">
      <c r="A202" s="69"/>
      <c r="B202" s="70"/>
      <c r="C202" s="71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0"/>
      <c r="O202" s="72"/>
      <c r="P202" s="29"/>
    </row>
    <row r="203" spans="1:16" ht="18" customHeight="1">
      <c r="A203" s="69"/>
      <c r="B203" s="70"/>
      <c r="C203" s="71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0"/>
      <c r="O203" s="72"/>
      <c r="P203" s="29"/>
    </row>
    <row r="204" spans="1:16" ht="18.75" customHeight="1">
      <c r="A204" s="69"/>
      <c r="B204" s="70"/>
      <c r="C204" s="71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0"/>
      <c r="O204" s="72"/>
      <c r="P204" s="29"/>
    </row>
    <row r="205" spans="1:16" ht="18.75" customHeight="1">
      <c r="A205" s="69"/>
      <c r="B205" s="5"/>
      <c r="C205" s="71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0"/>
      <c r="O205" s="72"/>
      <c r="P205" s="29"/>
    </row>
    <row r="206" spans="1:16" ht="18.75" customHeight="1">
      <c r="A206" s="69"/>
      <c r="B206" s="70"/>
      <c r="C206" s="71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0"/>
      <c r="O206" s="72"/>
      <c r="P206" s="29"/>
    </row>
    <row r="207" spans="1:16" ht="18.75" customHeight="1">
      <c r="A207" s="69"/>
      <c r="B207" s="70"/>
      <c r="C207" s="71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0"/>
      <c r="O207" s="72"/>
      <c r="P207" s="29"/>
    </row>
    <row r="208" spans="1:16" ht="20.65" customHeight="1">
      <c r="A208" s="69"/>
      <c r="B208" s="70"/>
      <c r="C208" s="71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0"/>
      <c r="O208" s="72"/>
      <c r="P208" s="29"/>
    </row>
    <row r="209" spans="1:16" ht="18.75" customHeight="1">
      <c r="A209" s="69"/>
      <c r="B209" s="70"/>
      <c r="C209" s="71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0"/>
      <c r="O209" s="72"/>
      <c r="P209" s="29"/>
    </row>
    <row r="210" spans="1:16" ht="18.75" customHeight="1">
      <c r="A210" s="69"/>
      <c r="B210" s="73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72"/>
      <c r="P210" s="29"/>
    </row>
    <row r="211" spans="1:16" ht="18.75" customHeight="1">
      <c r="A211" s="69"/>
      <c r="B211" s="73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72"/>
      <c r="P211" s="29"/>
    </row>
    <row r="212" spans="1:16" ht="35.25" customHeight="1">
      <c r="A212" s="69"/>
      <c r="B212" s="5"/>
      <c r="C212" s="74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0"/>
      <c r="O212" s="72"/>
      <c r="P212" s="29"/>
    </row>
    <row r="213" spans="1:16" ht="21.2" customHeight="1">
      <c r="A213" s="69"/>
      <c r="B213" s="70"/>
      <c r="C213" s="71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0"/>
      <c r="O213" s="72"/>
      <c r="P213" s="29"/>
    </row>
    <row r="214" spans="1:16" ht="18.75" customHeight="1">
      <c r="A214" s="69"/>
      <c r="B214" s="70"/>
      <c r="C214" s="71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0"/>
      <c r="O214" s="72"/>
      <c r="P214" s="29"/>
    </row>
    <row r="215" spans="1:16" ht="18.75" customHeight="1">
      <c r="A215" s="69"/>
      <c r="B215" s="70"/>
      <c r="C215" s="71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0"/>
      <c r="O215" s="72"/>
      <c r="P215" s="29"/>
    </row>
    <row r="216" spans="1:16" ht="18.75" customHeight="1">
      <c r="A216" s="69"/>
      <c r="B216" s="70"/>
      <c r="C216" s="71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0"/>
      <c r="O216" s="72"/>
      <c r="P216" s="29"/>
    </row>
    <row r="217" spans="1:16" ht="54.75" customHeight="1">
      <c r="A217" s="69"/>
      <c r="B217" s="5"/>
      <c r="C217" s="74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0"/>
      <c r="O217" s="72"/>
      <c r="P217" s="29"/>
    </row>
    <row r="218" spans="1:16" ht="19.5" customHeight="1">
      <c r="A218" s="69"/>
      <c r="B218" s="70"/>
      <c r="C218" s="71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0"/>
      <c r="O218" s="72"/>
      <c r="P218" s="29"/>
    </row>
    <row r="219" spans="1:16" ht="21.75" customHeight="1">
      <c r="A219" s="69"/>
      <c r="B219" s="70"/>
      <c r="C219" s="71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0"/>
      <c r="O219" s="72"/>
      <c r="P219" s="29"/>
    </row>
    <row r="220" spans="1:16" ht="18.75" customHeight="1">
      <c r="A220" s="69"/>
      <c r="B220" s="70"/>
      <c r="C220" s="71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0"/>
      <c r="O220" s="72"/>
      <c r="P220" s="29"/>
    </row>
    <row r="221" spans="1:16" ht="18.75" customHeight="1">
      <c r="A221" s="69"/>
      <c r="B221" s="70"/>
      <c r="C221" s="71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0"/>
      <c r="O221" s="72"/>
      <c r="P221" s="29"/>
    </row>
    <row r="222" spans="1:16" ht="36" customHeight="1">
      <c r="A222" s="69"/>
      <c r="B222" s="73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72"/>
      <c r="P222" s="29"/>
    </row>
    <row r="223" spans="1:16" ht="195" customHeight="1">
      <c r="A223" s="69"/>
      <c r="B223" s="5"/>
      <c r="C223" s="5"/>
      <c r="D223" s="72"/>
      <c r="E223" s="72"/>
      <c r="F223" s="72"/>
      <c r="G223" s="75"/>
      <c r="H223" s="72"/>
      <c r="I223" s="72"/>
      <c r="J223" s="72"/>
      <c r="K223" s="72"/>
      <c r="L223" s="72"/>
      <c r="M223" s="72"/>
      <c r="N223" s="70"/>
      <c r="O223" s="72"/>
      <c r="P223" s="29"/>
    </row>
    <row r="224" spans="1:16" ht="18.75" customHeight="1">
      <c r="A224" s="69"/>
      <c r="B224" s="70"/>
      <c r="C224" s="71"/>
      <c r="D224" s="72"/>
      <c r="E224" s="72"/>
      <c r="F224" s="72"/>
      <c r="G224" s="75"/>
      <c r="H224" s="72"/>
      <c r="I224" s="72"/>
      <c r="J224" s="72"/>
      <c r="K224" s="72"/>
      <c r="L224" s="72"/>
      <c r="M224" s="72"/>
      <c r="N224" s="70"/>
      <c r="O224" s="72"/>
      <c r="P224" s="29"/>
    </row>
    <row r="225" spans="1:16" ht="18.75" customHeight="1">
      <c r="A225" s="69"/>
      <c r="B225" s="70"/>
      <c r="C225" s="71"/>
      <c r="D225" s="72"/>
      <c r="E225" s="72"/>
      <c r="F225" s="72"/>
      <c r="G225" s="75"/>
      <c r="H225" s="72"/>
      <c r="I225" s="72"/>
      <c r="J225" s="72"/>
      <c r="K225" s="72"/>
      <c r="L225" s="72"/>
      <c r="M225" s="72"/>
      <c r="N225" s="70"/>
      <c r="O225" s="72"/>
      <c r="P225" s="29"/>
    </row>
    <row r="226" spans="1:16" ht="18.75" customHeight="1">
      <c r="A226" s="69"/>
      <c r="B226" s="70"/>
      <c r="C226" s="71"/>
      <c r="D226" s="72"/>
      <c r="E226" s="72"/>
      <c r="F226" s="72"/>
      <c r="G226" s="75"/>
      <c r="H226" s="72"/>
      <c r="I226" s="72"/>
      <c r="J226" s="72"/>
      <c r="K226" s="72"/>
      <c r="L226" s="72"/>
      <c r="M226" s="72"/>
      <c r="N226" s="70"/>
      <c r="O226" s="72"/>
      <c r="P226" s="29"/>
    </row>
    <row r="227" spans="1:16" ht="18.75" customHeight="1">
      <c r="A227" s="69"/>
      <c r="B227" s="70"/>
      <c r="C227" s="71"/>
      <c r="D227" s="72"/>
      <c r="E227" s="72"/>
      <c r="F227" s="72"/>
      <c r="G227" s="75"/>
      <c r="H227" s="72"/>
      <c r="I227" s="72"/>
      <c r="J227" s="72"/>
      <c r="K227" s="72"/>
      <c r="L227" s="72"/>
      <c r="M227" s="72"/>
      <c r="N227" s="70"/>
      <c r="O227" s="72"/>
      <c r="P227" s="29"/>
    </row>
    <row r="228" spans="1:16" ht="65.650000000000006" customHeight="1">
      <c r="A228" s="69"/>
      <c r="B228" s="5"/>
      <c r="C228" s="5"/>
      <c r="D228" s="72"/>
      <c r="E228" s="72"/>
      <c r="F228" s="72"/>
      <c r="G228" s="75"/>
      <c r="H228" s="72"/>
      <c r="I228" s="72"/>
      <c r="J228" s="72"/>
      <c r="K228" s="72"/>
      <c r="L228" s="72"/>
      <c r="M228" s="72"/>
      <c r="N228" s="70"/>
      <c r="O228" s="72"/>
      <c r="P228" s="29"/>
    </row>
    <row r="229" spans="1:16" ht="18.75" customHeight="1">
      <c r="A229" s="69"/>
      <c r="B229" s="70"/>
      <c r="C229" s="71"/>
      <c r="D229" s="72"/>
      <c r="E229" s="72"/>
      <c r="F229" s="72"/>
      <c r="G229" s="75"/>
      <c r="H229" s="72"/>
      <c r="I229" s="72"/>
      <c r="J229" s="72"/>
      <c r="K229" s="72"/>
      <c r="L229" s="72"/>
      <c r="M229" s="72"/>
      <c r="N229" s="70"/>
      <c r="O229" s="72"/>
      <c r="P229" s="29"/>
    </row>
    <row r="230" spans="1:16" ht="18.75" customHeight="1">
      <c r="A230" s="69"/>
      <c r="B230" s="70"/>
      <c r="C230" s="71"/>
      <c r="D230" s="72"/>
      <c r="E230" s="72"/>
      <c r="F230" s="72"/>
      <c r="G230" s="75"/>
      <c r="H230" s="72"/>
      <c r="I230" s="72"/>
      <c r="J230" s="72"/>
      <c r="K230" s="72"/>
      <c r="L230" s="72"/>
      <c r="M230" s="72"/>
      <c r="N230" s="70"/>
      <c r="O230" s="72"/>
      <c r="P230" s="29"/>
    </row>
    <row r="231" spans="1:16" ht="18.75" customHeight="1">
      <c r="A231" s="69"/>
      <c r="B231" s="70"/>
      <c r="C231" s="71"/>
      <c r="D231" s="72"/>
      <c r="E231" s="72"/>
      <c r="F231" s="72"/>
      <c r="G231" s="75"/>
      <c r="H231" s="72"/>
      <c r="I231" s="72"/>
      <c r="J231" s="72"/>
      <c r="K231" s="72"/>
      <c r="L231" s="72"/>
      <c r="M231" s="72"/>
      <c r="N231" s="70"/>
      <c r="O231" s="72"/>
      <c r="P231" s="29"/>
    </row>
    <row r="232" spans="1:16" ht="18.75" customHeight="1">
      <c r="A232" s="69"/>
      <c r="B232" s="70"/>
      <c r="C232" s="71"/>
      <c r="D232" s="72"/>
      <c r="E232" s="72"/>
      <c r="F232" s="72"/>
      <c r="G232" s="75"/>
      <c r="H232" s="72"/>
      <c r="I232" s="72"/>
      <c r="J232" s="72"/>
      <c r="K232" s="72"/>
      <c r="L232" s="72"/>
      <c r="M232" s="72"/>
      <c r="N232" s="70"/>
      <c r="O232" s="72"/>
      <c r="P232" s="29"/>
    </row>
    <row r="233" spans="1:16" ht="97.7" customHeight="1">
      <c r="A233" s="69"/>
      <c r="B233" s="5"/>
      <c r="C233" s="5"/>
      <c r="D233" s="72"/>
      <c r="E233" s="72"/>
      <c r="F233" s="72"/>
      <c r="G233" s="75"/>
      <c r="H233" s="72"/>
      <c r="I233" s="72"/>
      <c r="J233" s="72"/>
      <c r="K233" s="72"/>
      <c r="L233" s="72"/>
      <c r="M233" s="72"/>
      <c r="N233" s="70"/>
      <c r="O233" s="72"/>
      <c r="P233" s="29"/>
    </row>
    <row r="234" spans="1:16" ht="18.75" customHeight="1">
      <c r="A234" s="69"/>
      <c r="B234" s="70"/>
      <c r="C234" s="71"/>
      <c r="D234" s="72"/>
      <c r="E234" s="72"/>
      <c r="F234" s="72"/>
      <c r="G234" s="75"/>
      <c r="H234" s="72"/>
      <c r="I234" s="72"/>
      <c r="J234" s="72"/>
      <c r="K234" s="72"/>
      <c r="L234" s="72"/>
      <c r="M234" s="72"/>
      <c r="N234" s="70"/>
      <c r="O234" s="72"/>
      <c r="P234" s="29"/>
    </row>
    <row r="235" spans="1:16" ht="18.75" customHeight="1">
      <c r="A235" s="69"/>
      <c r="B235" s="70"/>
      <c r="C235" s="71"/>
      <c r="D235" s="72"/>
      <c r="E235" s="72"/>
      <c r="F235" s="72"/>
      <c r="G235" s="75"/>
      <c r="H235" s="72"/>
      <c r="I235" s="72"/>
      <c r="J235" s="72"/>
      <c r="K235" s="72"/>
      <c r="L235" s="72"/>
      <c r="M235" s="72"/>
      <c r="N235" s="70"/>
      <c r="O235" s="72"/>
      <c r="P235" s="29"/>
    </row>
    <row r="236" spans="1:16" ht="18.75" customHeight="1">
      <c r="A236" s="69"/>
      <c r="B236" s="70"/>
      <c r="C236" s="71"/>
      <c r="D236" s="72"/>
      <c r="E236" s="72"/>
      <c r="F236" s="72"/>
      <c r="G236" s="75"/>
      <c r="H236" s="72"/>
      <c r="I236" s="72"/>
      <c r="J236" s="72"/>
      <c r="K236" s="72"/>
      <c r="L236" s="72"/>
      <c r="M236" s="72"/>
      <c r="N236" s="70"/>
      <c r="O236" s="72"/>
      <c r="P236" s="29"/>
    </row>
    <row r="237" spans="1:16" ht="18.75" customHeight="1">
      <c r="A237" s="69"/>
      <c r="B237" s="70"/>
      <c r="C237" s="71"/>
      <c r="D237" s="72"/>
      <c r="E237" s="72"/>
      <c r="F237" s="72"/>
      <c r="G237" s="75"/>
      <c r="H237" s="72"/>
      <c r="I237" s="72"/>
      <c r="J237" s="72"/>
      <c r="K237" s="72"/>
      <c r="L237" s="72"/>
      <c r="M237" s="72"/>
      <c r="N237" s="70"/>
      <c r="O237" s="72"/>
      <c r="P237" s="29"/>
    </row>
    <row r="238" spans="1:16" ht="77.25" customHeight="1">
      <c r="A238" s="69"/>
      <c r="B238" s="4"/>
      <c r="C238" s="5"/>
      <c r="D238" s="72"/>
      <c r="E238" s="72"/>
      <c r="F238" s="72"/>
      <c r="G238" s="75"/>
      <c r="H238" s="72"/>
      <c r="I238" s="72"/>
      <c r="J238" s="72"/>
      <c r="K238" s="72"/>
      <c r="L238" s="72"/>
      <c r="M238" s="72"/>
      <c r="N238" s="70"/>
      <c r="O238" s="72"/>
      <c r="P238" s="29"/>
    </row>
    <row r="239" spans="1:16" ht="18.75" customHeight="1">
      <c r="A239" s="69"/>
      <c r="B239" s="70"/>
      <c r="C239" s="71"/>
      <c r="D239" s="72"/>
      <c r="E239" s="72"/>
      <c r="F239" s="72"/>
      <c r="G239" s="75"/>
      <c r="H239" s="72"/>
      <c r="I239" s="72"/>
      <c r="J239" s="72"/>
      <c r="K239" s="72"/>
      <c r="L239" s="72"/>
      <c r="M239" s="72"/>
      <c r="N239" s="70"/>
      <c r="O239" s="72"/>
      <c r="P239" s="29"/>
    </row>
    <row r="240" spans="1:16" ht="18.75" customHeight="1">
      <c r="A240" s="69"/>
      <c r="B240" s="70"/>
      <c r="C240" s="71"/>
      <c r="D240" s="72"/>
      <c r="E240" s="72"/>
      <c r="F240" s="72"/>
      <c r="G240" s="75"/>
      <c r="H240" s="72"/>
      <c r="I240" s="72"/>
      <c r="J240" s="72"/>
      <c r="K240" s="72"/>
      <c r="L240" s="72"/>
      <c r="M240" s="72"/>
      <c r="N240" s="70"/>
      <c r="O240" s="72"/>
      <c r="P240" s="29"/>
    </row>
    <row r="241" spans="1:16" ht="18.75" customHeight="1">
      <c r="A241" s="69"/>
      <c r="B241" s="70"/>
      <c r="C241" s="71"/>
      <c r="D241" s="72"/>
      <c r="E241" s="72"/>
      <c r="F241" s="72"/>
      <c r="G241" s="75"/>
      <c r="H241" s="72"/>
      <c r="I241" s="72"/>
      <c r="J241" s="72"/>
      <c r="K241" s="72"/>
      <c r="L241" s="72"/>
      <c r="M241" s="72"/>
      <c r="N241" s="70"/>
      <c r="O241" s="72"/>
      <c r="P241" s="29"/>
    </row>
    <row r="242" spans="1:16" ht="18.75" customHeight="1">
      <c r="A242" s="69"/>
      <c r="B242" s="70"/>
      <c r="C242" s="71"/>
      <c r="D242" s="72"/>
      <c r="E242" s="72"/>
      <c r="F242" s="72"/>
      <c r="G242" s="75"/>
      <c r="H242" s="72"/>
      <c r="I242" s="72"/>
      <c r="J242" s="72"/>
      <c r="K242" s="72"/>
      <c r="L242" s="72"/>
      <c r="M242" s="72"/>
      <c r="N242" s="70"/>
      <c r="O242" s="72"/>
      <c r="P242" s="29"/>
    </row>
    <row r="243" spans="1:16" ht="66.75" customHeight="1">
      <c r="A243" s="69"/>
      <c r="B243" s="4"/>
      <c r="C243" s="5"/>
      <c r="D243" s="72"/>
      <c r="E243" s="72"/>
      <c r="F243" s="72"/>
      <c r="G243" s="75"/>
      <c r="H243" s="72"/>
      <c r="I243" s="72"/>
      <c r="J243" s="72"/>
      <c r="K243" s="72"/>
      <c r="L243" s="72"/>
      <c r="M243" s="72"/>
      <c r="N243" s="70"/>
      <c r="O243" s="72"/>
      <c r="P243" s="29"/>
    </row>
    <row r="244" spans="1:16" ht="18.75" customHeight="1">
      <c r="A244" s="69"/>
      <c r="B244" s="70"/>
      <c r="C244" s="71"/>
      <c r="D244" s="72"/>
      <c r="E244" s="72"/>
      <c r="F244" s="72"/>
      <c r="G244" s="75"/>
      <c r="H244" s="72"/>
      <c r="I244" s="72"/>
      <c r="J244" s="72"/>
      <c r="K244" s="72"/>
      <c r="L244" s="72"/>
      <c r="M244" s="72"/>
      <c r="N244" s="70"/>
      <c r="O244" s="72"/>
      <c r="P244" s="29"/>
    </row>
    <row r="245" spans="1:16" ht="18.75" customHeight="1">
      <c r="A245" s="69"/>
      <c r="B245" s="70"/>
      <c r="C245" s="71"/>
      <c r="D245" s="72"/>
      <c r="E245" s="72"/>
      <c r="F245" s="72"/>
      <c r="G245" s="75"/>
      <c r="H245" s="72"/>
      <c r="I245" s="72"/>
      <c r="J245" s="72"/>
      <c r="K245" s="72"/>
      <c r="L245" s="72"/>
      <c r="M245" s="72"/>
      <c r="N245" s="70"/>
      <c r="O245" s="72"/>
      <c r="P245" s="29"/>
    </row>
    <row r="246" spans="1:16" ht="18.75" customHeight="1">
      <c r="A246" s="69"/>
      <c r="B246" s="70"/>
      <c r="C246" s="71"/>
      <c r="D246" s="72"/>
      <c r="E246" s="72"/>
      <c r="F246" s="72"/>
      <c r="G246" s="75"/>
      <c r="H246" s="72"/>
      <c r="I246" s="72"/>
      <c r="J246" s="72"/>
      <c r="K246" s="72"/>
      <c r="L246" s="72"/>
      <c r="M246" s="72"/>
      <c r="N246" s="70"/>
      <c r="O246" s="72"/>
      <c r="P246" s="29"/>
    </row>
    <row r="247" spans="1:16" ht="18.75" customHeight="1">
      <c r="A247" s="69"/>
      <c r="B247" s="70"/>
      <c r="C247" s="71"/>
      <c r="D247" s="72"/>
      <c r="E247" s="72"/>
      <c r="F247" s="72"/>
      <c r="G247" s="75"/>
      <c r="H247" s="72"/>
      <c r="I247" s="72"/>
      <c r="J247" s="72"/>
      <c r="K247" s="72"/>
      <c r="L247" s="72"/>
      <c r="M247" s="72"/>
      <c r="N247" s="70"/>
      <c r="O247" s="72"/>
      <c r="P247" s="29"/>
    </row>
    <row r="248" spans="1:16" ht="66.2" customHeight="1">
      <c r="A248" s="69"/>
      <c r="B248" s="4"/>
      <c r="C248" s="5"/>
      <c r="D248" s="72"/>
      <c r="E248" s="72"/>
      <c r="F248" s="72"/>
      <c r="G248" s="75"/>
      <c r="H248" s="72"/>
      <c r="I248" s="72"/>
      <c r="J248" s="72"/>
      <c r="K248" s="72"/>
      <c r="L248" s="72"/>
      <c r="M248" s="72"/>
      <c r="N248" s="70"/>
      <c r="O248" s="72"/>
      <c r="P248" s="29"/>
    </row>
    <row r="249" spans="1:16" ht="18.75" customHeight="1">
      <c r="A249" s="69"/>
      <c r="B249" s="70"/>
      <c r="C249" s="71"/>
      <c r="D249" s="72"/>
      <c r="E249" s="72"/>
      <c r="F249" s="72"/>
      <c r="G249" s="75"/>
      <c r="H249" s="72"/>
      <c r="I249" s="72"/>
      <c r="J249" s="72"/>
      <c r="K249" s="72"/>
      <c r="L249" s="72"/>
      <c r="M249" s="72"/>
      <c r="N249" s="70"/>
      <c r="O249" s="72"/>
      <c r="P249" s="29"/>
    </row>
    <row r="250" spans="1:16" ht="18.75" customHeight="1">
      <c r="A250" s="69"/>
      <c r="B250" s="70"/>
      <c r="C250" s="71"/>
      <c r="D250" s="72"/>
      <c r="E250" s="72"/>
      <c r="F250" s="72"/>
      <c r="G250" s="75"/>
      <c r="H250" s="72"/>
      <c r="I250" s="72"/>
      <c r="J250" s="72"/>
      <c r="K250" s="72"/>
      <c r="L250" s="72"/>
      <c r="M250" s="72"/>
      <c r="N250" s="70"/>
      <c r="O250" s="72"/>
      <c r="P250" s="29"/>
    </row>
    <row r="251" spans="1:16" ht="18.75" customHeight="1">
      <c r="A251" s="69"/>
      <c r="B251" s="70"/>
      <c r="C251" s="71"/>
      <c r="D251" s="72"/>
      <c r="E251" s="72"/>
      <c r="F251" s="72"/>
      <c r="G251" s="75"/>
      <c r="H251" s="72"/>
      <c r="I251" s="72"/>
      <c r="J251" s="72"/>
      <c r="K251" s="72"/>
      <c r="L251" s="72"/>
      <c r="M251" s="72"/>
      <c r="N251" s="70"/>
      <c r="O251" s="72"/>
      <c r="P251" s="29"/>
    </row>
    <row r="252" spans="1:16" ht="18.75" customHeight="1">
      <c r="A252" s="69"/>
      <c r="B252" s="70"/>
      <c r="C252" s="71"/>
      <c r="D252" s="72"/>
      <c r="E252" s="72"/>
      <c r="F252" s="72"/>
      <c r="G252" s="75"/>
      <c r="H252" s="72"/>
      <c r="I252" s="72"/>
      <c r="J252" s="72"/>
      <c r="K252" s="72"/>
      <c r="L252" s="72"/>
      <c r="M252" s="72"/>
      <c r="N252" s="70"/>
      <c r="O252" s="72"/>
      <c r="P252" s="29"/>
    </row>
    <row r="253" spans="1:16" ht="63.75" customHeight="1">
      <c r="A253" s="69"/>
      <c r="B253" s="4"/>
      <c r="C253" s="5"/>
      <c r="D253" s="72"/>
      <c r="E253" s="72"/>
      <c r="F253" s="72"/>
      <c r="G253" s="75"/>
      <c r="H253" s="72"/>
      <c r="I253" s="72"/>
      <c r="J253" s="72"/>
      <c r="K253" s="72"/>
      <c r="L253" s="72"/>
      <c r="M253" s="72"/>
      <c r="N253" s="70"/>
      <c r="O253" s="72"/>
      <c r="P253" s="29"/>
    </row>
    <row r="254" spans="1:16" ht="18.75" customHeight="1">
      <c r="A254" s="69"/>
      <c r="B254" s="70"/>
      <c r="C254" s="71"/>
      <c r="D254" s="72"/>
      <c r="E254" s="72"/>
      <c r="F254" s="72"/>
      <c r="G254" s="75"/>
      <c r="H254" s="72"/>
      <c r="I254" s="72"/>
      <c r="J254" s="72"/>
      <c r="K254" s="72"/>
      <c r="L254" s="72"/>
      <c r="M254" s="72"/>
      <c r="N254" s="70"/>
      <c r="O254" s="72"/>
      <c r="P254" s="29"/>
    </row>
    <row r="255" spans="1:16" ht="18.75" customHeight="1">
      <c r="A255" s="69"/>
      <c r="B255" s="70"/>
      <c r="C255" s="71"/>
      <c r="D255" s="72"/>
      <c r="E255" s="72"/>
      <c r="F255" s="72"/>
      <c r="G255" s="75"/>
      <c r="H255" s="72"/>
      <c r="I255" s="72"/>
      <c r="J255" s="72"/>
      <c r="K255" s="72"/>
      <c r="L255" s="72"/>
      <c r="M255" s="72"/>
      <c r="N255" s="70"/>
      <c r="O255" s="72"/>
      <c r="P255" s="29"/>
    </row>
    <row r="256" spans="1:16" ht="18.75" customHeight="1">
      <c r="A256" s="69"/>
      <c r="B256" s="70"/>
      <c r="C256" s="71"/>
      <c r="D256" s="72"/>
      <c r="E256" s="72"/>
      <c r="F256" s="72"/>
      <c r="G256" s="75"/>
      <c r="H256" s="72"/>
      <c r="I256" s="72"/>
      <c r="J256" s="72"/>
      <c r="K256" s="72"/>
      <c r="L256" s="72"/>
      <c r="M256" s="72"/>
      <c r="N256" s="70"/>
      <c r="O256" s="72"/>
      <c r="P256" s="29"/>
    </row>
    <row r="257" spans="1:16" ht="18.75" customHeight="1">
      <c r="A257" s="69"/>
      <c r="B257" s="70"/>
      <c r="C257" s="71"/>
      <c r="D257" s="72"/>
      <c r="E257" s="72"/>
      <c r="F257" s="72"/>
      <c r="G257" s="75"/>
      <c r="H257" s="72"/>
      <c r="I257" s="72"/>
      <c r="J257" s="72"/>
      <c r="K257" s="72"/>
      <c r="L257" s="72"/>
      <c r="M257" s="72"/>
      <c r="N257" s="70"/>
      <c r="O257" s="72"/>
      <c r="P257" s="29"/>
    </row>
    <row r="258" spans="1:16" ht="409.5" customHeight="1">
      <c r="A258" s="81"/>
      <c r="B258" s="82"/>
      <c r="C258" s="85"/>
      <c r="D258" s="83"/>
      <c r="E258" s="83"/>
      <c r="F258" s="83"/>
      <c r="G258" s="84"/>
      <c r="H258" s="83"/>
      <c r="I258" s="83"/>
      <c r="J258" s="72"/>
      <c r="K258" s="72"/>
      <c r="L258" s="72"/>
      <c r="M258" s="72"/>
      <c r="N258" s="80"/>
      <c r="O258" s="72"/>
      <c r="P258" s="29"/>
    </row>
    <row r="259" spans="1:16" ht="114" customHeight="1">
      <c r="A259" s="81"/>
      <c r="B259" s="82"/>
      <c r="C259" s="85"/>
      <c r="D259" s="83"/>
      <c r="E259" s="83"/>
      <c r="F259" s="83"/>
      <c r="G259" s="84"/>
      <c r="H259" s="83"/>
      <c r="I259" s="83"/>
      <c r="J259" s="72"/>
      <c r="K259" s="72"/>
      <c r="L259" s="72"/>
      <c r="M259" s="72"/>
      <c r="N259" s="80"/>
      <c r="O259" s="72"/>
      <c r="P259" s="29"/>
    </row>
    <row r="260" spans="1:16" ht="18.75" customHeight="1">
      <c r="A260" s="69"/>
      <c r="B260" s="70"/>
      <c r="C260" s="4"/>
      <c r="D260" s="72"/>
      <c r="E260" s="72"/>
      <c r="F260" s="72"/>
      <c r="G260" s="75"/>
      <c r="H260" s="72"/>
      <c r="I260" s="72"/>
      <c r="J260" s="72"/>
      <c r="K260" s="72"/>
      <c r="L260" s="72"/>
      <c r="M260" s="72"/>
      <c r="N260" s="70"/>
      <c r="O260" s="72"/>
      <c r="P260" s="29"/>
    </row>
    <row r="261" spans="1:16" ht="18.75" customHeight="1">
      <c r="A261" s="69"/>
      <c r="B261" s="70"/>
      <c r="C261" s="71"/>
      <c r="D261" s="72"/>
      <c r="E261" s="72"/>
      <c r="F261" s="72"/>
      <c r="G261" s="75"/>
      <c r="H261" s="72"/>
      <c r="I261" s="72"/>
      <c r="J261" s="72"/>
      <c r="K261" s="72"/>
      <c r="L261" s="72"/>
      <c r="M261" s="72"/>
      <c r="N261" s="70"/>
      <c r="O261" s="72"/>
      <c r="P261" s="29"/>
    </row>
    <row r="262" spans="1:16" ht="18.75" customHeight="1">
      <c r="A262" s="69"/>
      <c r="B262" s="70"/>
      <c r="C262" s="71"/>
      <c r="D262" s="72"/>
      <c r="E262" s="72"/>
      <c r="F262" s="72"/>
      <c r="G262" s="75"/>
      <c r="H262" s="72"/>
      <c r="I262" s="72"/>
      <c r="J262" s="72"/>
      <c r="K262" s="72"/>
      <c r="L262" s="72"/>
      <c r="M262" s="72"/>
      <c r="N262" s="70"/>
      <c r="O262" s="72"/>
      <c r="P262" s="29"/>
    </row>
    <row r="263" spans="1:16" ht="18.75" customHeight="1">
      <c r="A263" s="69"/>
      <c r="B263" s="70"/>
      <c r="C263" s="71"/>
      <c r="D263" s="72"/>
      <c r="E263" s="72"/>
      <c r="F263" s="72"/>
      <c r="G263" s="75"/>
      <c r="H263" s="72"/>
      <c r="I263" s="72"/>
      <c r="J263" s="72"/>
      <c r="K263" s="72"/>
      <c r="L263" s="72"/>
      <c r="M263" s="72"/>
      <c r="N263" s="70"/>
      <c r="O263" s="72"/>
      <c r="P263" s="29"/>
    </row>
    <row r="264" spans="1:16" ht="94.5" customHeight="1">
      <c r="A264" s="69"/>
      <c r="B264" s="76"/>
      <c r="C264" s="71"/>
      <c r="D264" s="72"/>
      <c r="E264" s="72"/>
      <c r="F264" s="72"/>
      <c r="G264" s="75"/>
      <c r="H264" s="72"/>
      <c r="I264" s="72"/>
      <c r="J264" s="72"/>
      <c r="K264" s="72"/>
      <c r="L264" s="72"/>
      <c r="M264" s="72"/>
      <c r="N264" s="70"/>
      <c r="O264" s="72"/>
    </row>
    <row r="265" spans="1:16" ht="20.65" customHeight="1">
      <c r="A265" s="69"/>
      <c r="B265" s="70"/>
      <c r="C265" s="71"/>
      <c r="D265" s="72"/>
      <c r="E265" s="72"/>
      <c r="F265" s="72"/>
      <c r="G265" s="75"/>
      <c r="H265" s="72"/>
      <c r="I265" s="72"/>
      <c r="J265" s="72"/>
      <c r="K265" s="72"/>
      <c r="L265" s="72"/>
      <c r="M265" s="72"/>
      <c r="N265" s="70"/>
      <c r="O265" s="72"/>
    </row>
    <row r="266" spans="1:16" ht="20.65" customHeight="1">
      <c r="A266" s="69"/>
      <c r="B266" s="70"/>
      <c r="C266" s="71"/>
      <c r="D266" s="72"/>
      <c r="E266" s="72"/>
      <c r="F266" s="72"/>
      <c r="G266" s="75"/>
      <c r="H266" s="72"/>
      <c r="I266" s="72"/>
      <c r="J266" s="72"/>
      <c r="K266" s="72"/>
      <c r="L266" s="72"/>
      <c r="M266" s="72"/>
      <c r="N266" s="70"/>
      <c r="O266" s="72"/>
    </row>
    <row r="267" spans="1:16" ht="20.65" customHeight="1">
      <c r="A267" s="69"/>
      <c r="B267" s="70"/>
      <c r="C267" s="71"/>
      <c r="D267" s="72"/>
      <c r="E267" s="72"/>
      <c r="F267" s="72"/>
      <c r="G267" s="75"/>
      <c r="H267" s="72"/>
      <c r="I267" s="72"/>
      <c r="J267" s="72"/>
      <c r="K267" s="72"/>
      <c r="L267" s="72"/>
      <c r="M267" s="72"/>
      <c r="N267" s="70"/>
      <c r="O267" s="72"/>
    </row>
    <row r="268" spans="1:16" ht="15.75">
      <c r="A268" s="69"/>
      <c r="B268" s="70"/>
      <c r="C268" s="71"/>
      <c r="D268" s="72"/>
      <c r="E268" s="72"/>
      <c r="F268" s="72"/>
      <c r="G268" s="75"/>
      <c r="H268" s="72"/>
      <c r="I268" s="72"/>
      <c r="J268" s="72"/>
      <c r="K268" s="72"/>
      <c r="L268" s="72"/>
      <c r="M268" s="72"/>
      <c r="N268" s="70"/>
      <c r="O268" s="72"/>
    </row>
    <row r="269" spans="1:16" ht="15.75">
      <c r="A269" s="69"/>
      <c r="B269" s="5"/>
      <c r="C269" s="71"/>
      <c r="D269" s="72"/>
      <c r="E269" s="72"/>
      <c r="F269" s="72"/>
      <c r="G269" s="75"/>
      <c r="H269" s="72"/>
      <c r="I269" s="72"/>
      <c r="J269" s="72"/>
      <c r="K269" s="72"/>
      <c r="L269" s="72"/>
      <c r="M269" s="72"/>
      <c r="N269" s="70"/>
      <c r="O269" s="72"/>
    </row>
    <row r="270" spans="1:16" ht="15.75">
      <c r="A270" s="69"/>
      <c r="B270" s="70"/>
      <c r="C270" s="71"/>
      <c r="D270" s="72"/>
      <c r="E270" s="72"/>
      <c r="F270" s="72"/>
      <c r="G270" s="75"/>
      <c r="H270" s="72"/>
      <c r="I270" s="72"/>
      <c r="J270" s="72"/>
      <c r="K270" s="72"/>
      <c r="L270" s="72"/>
      <c r="M270" s="72"/>
      <c r="N270" s="70"/>
      <c r="O270" s="72"/>
    </row>
    <row r="271" spans="1:16" ht="15.75">
      <c r="A271" s="69"/>
      <c r="B271" s="70"/>
      <c r="C271" s="71"/>
      <c r="D271" s="72"/>
      <c r="E271" s="72"/>
      <c r="F271" s="72"/>
      <c r="G271" s="75"/>
      <c r="H271" s="72"/>
      <c r="I271" s="72"/>
      <c r="J271" s="72"/>
      <c r="K271" s="72"/>
      <c r="L271" s="72"/>
      <c r="M271" s="72"/>
      <c r="N271" s="70"/>
      <c r="O271" s="72"/>
    </row>
    <row r="272" spans="1:16" ht="15.75">
      <c r="A272" s="69"/>
      <c r="B272" s="70"/>
      <c r="C272" s="71"/>
      <c r="D272" s="72"/>
      <c r="E272" s="72"/>
      <c r="F272" s="72"/>
      <c r="G272" s="75"/>
      <c r="H272" s="72"/>
      <c r="I272" s="72"/>
      <c r="J272" s="72"/>
      <c r="K272" s="72"/>
      <c r="L272" s="72"/>
      <c r="M272" s="72"/>
      <c r="N272" s="70"/>
      <c r="O272" s="72"/>
    </row>
    <row r="273" spans="1:15" ht="15.75">
      <c r="A273" s="69"/>
      <c r="B273" s="70"/>
      <c r="C273" s="71"/>
      <c r="D273" s="72"/>
      <c r="E273" s="72"/>
      <c r="F273" s="72"/>
      <c r="G273" s="75"/>
      <c r="H273" s="72"/>
      <c r="I273" s="72"/>
      <c r="J273" s="72"/>
      <c r="K273" s="72"/>
      <c r="L273" s="72"/>
      <c r="M273" s="72"/>
      <c r="N273" s="5"/>
      <c r="O273" s="72"/>
    </row>
    <row r="274" spans="1:15" ht="15.75">
      <c r="A274" s="69"/>
      <c r="B274" s="5"/>
      <c r="C274" s="71"/>
      <c r="D274" s="72"/>
      <c r="E274" s="72"/>
      <c r="F274" s="72"/>
      <c r="G274" s="75"/>
      <c r="H274" s="72"/>
      <c r="I274" s="72"/>
      <c r="J274" s="72"/>
      <c r="K274" s="72"/>
      <c r="L274" s="72"/>
      <c r="M274" s="72"/>
      <c r="N274" s="70"/>
      <c r="O274" s="72"/>
    </row>
    <row r="275" spans="1:15" ht="15.75">
      <c r="A275" s="69"/>
      <c r="B275" s="70"/>
      <c r="C275" s="71"/>
      <c r="D275" s="72"/>
      <c r="E275" s="72"/>
      <c r="F275" s="72"/>
      <c r="G275" s="75"/>
      <c r="H275" s="72"/>
      <c r="I275" s="72"/>
      <c r="J275" s="72"/>
      <c r="K275" s="72"/>
      <c r="L275" s="72"/>
      <c r="M275" s="72"/>
      <c r="N275" s="70"/>
      <c r="O275" s="72"/>
    </row>
    <row r="276" spans="1:15" ht="15.75">
      <c r="A276" s="69"/>
      <c r="B276" s="70"/>
      <c r="C276" s="71"/>
      <c r="D276" s="72"/>
      <c r="E276" s="72"/>
      <c r="F276" s="72"/>
      <c r="G276" s="75"/>
      <c r="H276" s="72"/>
      <c r="I276" s="72"/>
      <c r="J276" s="72"/>
      <c r="K276" s="72"/>
      <c r="L276" s="72"/>
      <c r="M276" s="72"/>
      <c r="N276" s="70"/>
      <c r="O276" s="72"/>
    </row>
    <row r="277" spans="1:15" ht="15.75">
      <c r="A277" s="69"/>
      <c r="B277" s="70"/>
      <c r="C277" s="71"/>
      <c r="D277" s="72"/>
      <c r="E277" s="72"/>
      <c r="F277" s="72"/>
      <c r="G277" s="75"/>
      <c r="H277" s="72"/>
      <c r="I277" s="72"/>
      <c r="J277" s="72"/>
      <c r="K277" s="72"/>
      <c r="L277" s="72"/>
      <c r="M277" s="72"/>
      <c r="N277" s="70"/>
      <c r="O277" s="72"/>
    </row>
    <row r="278" spans="1:15" ht="15.75">
      <c r="A278" s="69"/>
      <c r="B278" s="70"/>
      <c r="C278" s="71"/>
      <c r="D278" s="72"/>
      <c r="E278" s="72"/>
      <c r="F278" s="72"/>
      <c r="G278" s="75"/>
      <c r="H278" s="72"/>
      <c r="I278" s="72"/>
      <c r="J278" s="72"/>
      <c r="K278" s="72"/>
      <c r="L278" s="72"/>
      <c r="M278" s="72"/>
      <c r="N278" s="70"/>
      <c r="O278" s="72"/>
    </row>
    <row r="279" spans="1:15" ht="36.75" customHeight="1">
      <c r="A279" s="69"/>
      <c r="B279" s="5"/>
      <c r="C279" s="71"/>
      <c r="D279" s="72"/>
      <c r="E279" s="72"/>
      <c r="F279" s="72"/>
      <c r="G279" s="75"/>
      <c r="H279" s="72"/>
      <c r="I279" s="72"/>
      <c r="J279" s="72"/>
      <c r="K279" s="72"/>
      <c r="L279" s="72"/>
      <c r="M279" s="72"/>
      <c r="N279" s="70"/>
      <c r="O279" s="72"/>
    </row>
    <row r="280" spans="1:15" ht="15.75">
      <c r="A280" s="69"/>
      <c r="B280" s="70"/>
      <c r="C280" s="71"/>
      <c r="D280" s="72"/>
      <c r="E280" s="72"/>
      <c r="F280" s="72"/>
      <c r="G280" s="75"/>
      <c r="H280" s="72"/>
      <c r="I280" s="72"/>
      <c r="J280" s="72"/>
      <c r="K280" s="72"/>
      <c r="L280" s="72"/>
      <c r="M280" s="72"/>
      <c r="N280" s="70"/>
      <c r="O280" s="72"/>
    </row>
    <row r="281" spans="1:15" ht="15.75">
      <c r="A281" s="69"/>
      <c r="B281" s="70"/>
      <c r="C281" s="71"/>
      <c r="D281" s="72"/>
      <c r="E281" s="72"/>
      <c r="F281" s="72"/>
      <c r="G281" s="75"/>
      <c r="H281" s="72"/>
      <c r="I281" s="72"/>
      <c r="J281" s="72"/>
      <c r="K281" s="72"/>
      <c r="L281" s="72"/>
      <c r="M281" s="72"/>
      <c r="N281" s="70"/>
      <c r="O281" s="72"/>
    </row>
    <row r="282" spans="1:15" ht="15.75">
      <c r="A282" s="69"/>
      <c r="B282" s="70"/>
      <c r="C282" s="71"/>
      <c r="D282" s="72"/>
      <c r="E282" s="72"/>
      <c r="F282" s="72"/>
      <c r="G282" s="75"/>
      <c r="H282" s="72"/>
      <c r="I282" s="72"/>
      <c r="J282" s="72"/>
      <c r="K282" s="72"/>
      <c r="L282" s="72"/>
      <c r="M282" s="72"/>
      <c r="N282" s="70"/>
      <c r="O282" s="72"/>
    </row>
    <row r="283" spans="1:15" ht="15.75">
      <c r="A283" s="69"/>
      <c r="B283" s="70"/>
      <c r="C283" s="71"/>
      <c r="D283" s="72"/>
      <c r="E283" s="72"/>
      <c r="F283" s="72"/>
      <c r="G283" s="75"/>
      <c r="H283" s="72"/>
      <c r="I283" s="72"/>
      <c r="J283" s="72"/>
      <c r="K283" s="72"/>
      <c r="L283" s="72"/>
      <c r="M283" s="72"/>
      <c r="N283" s="70"/>
      <c r="O283" s="72"/>
    </row>
    <row r="284" spans="1:15" ht="18" customHeight="1">
      <c r="A284" s="69"/>
      <c r="B284" s="73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72"/>
    </row>
    <row r="285" spans="1:15" ht="40.5" customHeight="1">
      <c r="A285" s="69"/>
      <c r="B285" s="73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72"/>
    </row>
    <row r="286" spans="1:15" ht="84.2" customHeight="1">
      <c r="A286" s="69"/>
      <c r="B286" s="74"/>
      <c r="C286" s="5"/>
      <c r="D286" s="72"/>
      <c r="E286" s="72"/>
      <c r="F286" s="72"/>
      <c r="G286" s="75"/>
      <c r="H286" s="72"/>
      <c r="I286" s="72"/>
      <c r="J286" s="72"/>
      <c r="K286" s="72"/>
      <c r="L286" s="72"/>
      <c r="M286" s="72"/>
      <c r="N286" s="70"/>
      <c r="O286" s="72"/>
    </row>
    <row r="287" spans="1:15" ht="15.75">
      <c r="A287" s="69"/>
      <c r="B287" s="70"/>
      <c r="C287" s="71"/>
      <c r="D287" s="72"/>
      <c r="E287" s="72"/>
      <c r="F287" s="72"/>
      <c r="G287" s="75"/>
      <c r="H287" s="72"/>
      <c r="I287" s="72"/>
      <c r="J287" s="72"/>
      <c r="K287" s="72"/>
      <c r="L287" s="72"/>
      <c r="M287" s="72"/>
      <c r="N287" s="70"/>
      <c r="O287" s="72"/>
    </row>
    <row r="288" spans="1:15" ht="15.75">
      <c r="A288" s="69"/>
      <c r="B288" s="70"/>
      <c r="C288" s="71"/>
      <c r="D288" s="72"/>
      <c r="E288" s="72"/>
      <c r="F288" s="72"/>
      <c r="G288" s="75"/>
      <c r="H288" s="72"/>
      <c r="I288" s="72"/>
      <c r="J288" s="72"/>
      <c r="K288" s="72"/>
      <c r="L288" s="72"/>
      <c r="M288" s="72"/>
      <c r="N288" s="70"/>
      <c r="O288" s="72"/>
    </row>
    <row r="289" spans="1:15" ht="15.75">
      <c r="A289" s="69"/>
      <c r="B289" s="70"/>
      <c r="C289" s="71"/>
      <c r="D289" s="72"/>
      <c r="E289" s="72"/>
      <c r="F289" s="72"/>
      <c r="G289" s="75"/>
      <c r="H289" s="72"/>
      <c r="I289" s="72"/>
      <c r="J289" s="72"/>
      <c r="K289" s="72"/>
      <c r="L289" s="72"/>
      <c r="M289" s="72"/>
      <c r="N289" s="70"/>
      <c r="O289" s="72"/>
    </row>
    <row r="290" spans="1:15" ht="15.75">
      <c r="A290" s="69"/>
      <c r="B290" s="70"/>
      <c r="C290" s="71"/>
      <c r="D290" s="72"/>
      <c r="E290" s="72"/>
      <c r="F290" s="72"/>
      <c r="G290" s="75"/>
      <c r="H290" s="72"/>
      <c r="I290" s="72"/>
      <c r="J290" s="72"/>
      <c r="K290" s="72"/>
      <c r="L290" s="72"/>
      <c r="M290" s="72"/>
      <c r="N290" s="70"/>
      <c r="O290" s="72"/>
    </row>
    <row r="291" spans="1:15" ht="67.5" customHeight="1">
      <c r="A291" s="69"/>
      <c r="B291" s="74"/>
      <c r="C291" s="5"/>
      <c r="D291" s="72"/>
      <c r="E291" s="72"/>
      <c r="F291" s="72"/>
      <c r="G291" s="75"/>
      <c r="H291" s="72"/>
      <c r="I291" s="72"/>
      <c r="J291" s="72"/>
      <c r="K291" s="72"/>
      <c r="L291" s="72"/>
      <c r="M291" s="72"/>
      <c r="N291" s="70"/>
      <c r="O291" s="72"/>
    </row>
    <row r="292" spans="1:15" ht="15.75">
      <c r="A292" s="69"/>
      <c r="B292" s="70"/>
      <c r="C292" s="71"/>
      <c r="D292" s="72"/>
      <c r="E292" s="72"/>
      <c r="F292" s="72"/>
      <c r="G292" s="75"/>
      <c r="H292" s="72"/>
      <c r="I292" s="72"/>
      <c r="J292" s="72"/>
      <c r="K292" s="72"/>
      <c r="L292" s="72"/>
      <c r="M292" s="72"/>
      <c r="N292" s="70"/>
      <c r="O292" s="72"/>
    </row>
    <row r="293" spans="1:15" ht="15.75">
      <c r="A293" s="69"/>
      <c r="B293" s="70"/>
      <c r="C293" s="71"/>
      <c r="D293" s="72"/>
      <c r="E293" s="72"/>
      <c r="F293" s="72"/>
      <c r="G293" s="75"/>
      <c r="H293" s="72"/>
      <c r="I293" s="72"/>
      <c r="J293" s="72"/>
      <c r="K293" s="72"/>
      <c r="L293" s="72"/>
      <c r="M293" s="72"/>
      <c r="N293" s="70"/>
      <c r="O293" s="72"/>
    </row>
    <row r="294" spans="1:15" ht="15.75">
      <c r="A294" s="69"/>
      <c r="B294" s="70"/>
      <c r="C294" s="71"/>
      <c r="D294" s="72"/>
      <c r="E294" s="72"/>
      <c r="F294" s="72"/>
      <c r="G294" s="75"/>
      <c r="H294" s="72"/>
      <c r="I294" s="72"/>
      <c r="J294" s="72"/>
      <c r="K294" s="72"/>
      <c r="L294" s="72"/>
      <c r="M294" s="72"/>
      <c r="N294" s="70"/>
      <c r="O294" s="72"/>
    </row>
    <row r="295" spans="1:15" ht="15.75">
      <c r="A295" s="69"/>
      <c r="B295" s="70"/>
      <c r="C295" s="71"/>
      <c r="D295" s="72"/>
      <c r="E295" s="72"/>
      <c r="F295" s="72"/>
      <c r="G295" s="75"/>
      <c r="H295" s="72"/>
      <c r="I295" s="72"/>
      <c r="J295" s="72"/>
      <c r="K295" s="72"/>
      <c r="L295" s="72"/>
      <c r="M295" s="72"/>
      <c r="N295" s="70"/>
      <c r="O295" s="72"/>
    </row>
    <row r="296" spans="1:15" ht="64.5" customHeight="1">
      <c r="A296" s="77"/>
      <c r="B296" s="74"/>
      <c r="C296" s="5"/>
      <c r="D296" s="72"/>
      <c r="E296" s="72"/>
      <c r="F296" s="72"/>
      <c r="G296" s="75"/>
      <c r="H296" s="72"/>
      <c r="I296" s="72"/>
      <c r="J296" s="72"/>
      <c r="K296" s="72"/>
      <c r="L296" s="72"/>
      <c r="M296" s="72"/>
      <c r="N296" s="70"/>
      <c r="O296" s="72"/>
    </row>
    <row r="297" spans="1:15" ht="15.75">
      <c r="A297" s="69"/>
      <c r="B297" s="70"/>
      <c r="C297" s="71"/>
      <c r="D297" s="72"/>
      <c r="E297" s="72"/>
      <c r="F297" s="72"/>
      <c r="G297" s="75"/>
      <c r="H297" s="72"/>
      <c r="I297" s="72"/>
      <c r="J297" s="72"/>
      <c r="K297" s="72"/>
      <c r="L297" s="72"/>
      <c r="M297" s="72"/>
      <c r="N297" s="70"/>
      <c r="O297" s="72"/>
    </row>
    <row r="298" spans="1:15" ht="15.75">
      <c r="A298" s="69"/>
      <c r="B298" s="70"/>
      <c r="C298" s="71"/>
      <c r="D298" s="72"/>
      <c r="E298" s="72"/>
      <c r="F298" s="72"/>
      <c r="G298" s="75"/>
      <c r="H298" s="72"/>
      <c r="I298" s="72"/>
      <c r="J298" s="72"/>
      <c r="K298" s="72"/>
      <c r="L298" s="72"/>
      <c r="M298" s="72"/>
      <c r="N298" s="70"/>
      <c r="O298" s="72"/>
    </row>
    <row r="299" spans="1:15" ht="15.75">
      <c r="A299" s="69"/>
      <c r="B299" s="70"/>
      <c r="C299" s="71"/>
      <c r="D299" s="72"/>
      <c r="E299" s="72"/>
      <c r="F299" s="72"/>
      <c r="G299" s="75"/>
      <c r="H299" s="72"/>
      <c r="I299" s="72"/>
      <c r="J299" s="72"/>
      <c r="K299" s="72"/>
      <c r="L299" s="72"/>
      <c r="M299" s="72"/>
      <c r="N299" s="70"/>
      <c r="O299" s="72"/>
    </row>
    <row r="300" spans="1:15" ht="15.75">
      <c r="A300" s="69"/>
      <c r="B300" s="70"/>
      <c r="C300" s="71"/>
      <c r="D300" s="72"/>
      <c r="E300" s="72"/>
      <c r="F300" s="72"/>
      <c r="G300" s="75"/>
      <c r="H300" s="72"/>
      <c r="I300" s="72"/>
      <c r="J300" s="72"/>
      <c r="K300" s="72"/>
      <c r="L300" s="72"/>
      <c r="M300" s="72"/>
      <c r="N300" s="70"/>
      <c r="O300" s="72"/>
    </row>
    <row r="301" spans="1:15" ht="34.700000000000003" customHeight="1">
      <c r="A301" s="69"/>
      <c r="B301" s="4"/>
      <c r="C301" s="5"/>
      <c r="D301" s="72"/>
      <c r="E301" s="72"/>
      <c r="F301" s="72"/>
      <c r="G301" s="75"/>
      <c r="H301" s="72"/>
      <c r="I301" s="72"/>
      <c r="J301" s="72"/>
      <c r="K301" s="72"/>
      <c r="L301" s="72"/>
      <c r="M301" s="72"/>
      <c r="N301" s="70"/>
      <c r="O301" s="72"/>
    </row>
    <row r="302" spans="1:15" ht="15.75">
      <c r="A302" s="69"/>
      <c r="B302" s="70"/>
      <c r="C302" s="71"/>
      <c r="D302" s="72"/>
      <c r="E302" s="72"/>
      <c r="F302" s="72"/>
      <c r="G302" s="75"/>
      <c r="H302" s="72"/>
      <c r="I302" s="72"/>
      <c r="J302" s="72"/>
      <c r="K302" s="72"/>
      <c r="L302" s="72"/>
      <c r="M302" s="72"/>
      <c r="N302" s="70"/>
      <c r="O302" s="72"/>
    </row>
    <row r="303" spans="1:15" ht="15.75">
      <c r="A303" s="69"/>
      <c r="B303" s="70"/>
      <c r="C303" s="71"/>
      <c r="D303" s="72"/>
      <c r="E303" s="72"/>
      <c r="F303" s="72"/>
      <c r="G303" s="75"/>
      <c r="H303" s="72"/>
      <c r="I303" s="72"/>
      <c r="J303" s="72"/>
      <c r="K303" s="72"/>
      <c r="L303" s="72"/>
      <c r="M303" s="72"/>
      <c r="N303" s="70"/>
      <c r="O303" s="72"/>
    </row>
    <row r="304" spans="1:15" ht="15.75">
      <c r="A304" s="69"/>
      <c r="B304" s="70"/>
      <c r="C304" s="71"/>
      <c r="D304" s="72"/>
      <c r="E304" s="72"/>
      <c r="F304" s="72"/>
      <c r="G304" s="75"/>
      <c r="H304" s="72"/>
      <c r="I304" s="72"/>
      <c r="J304" s="72"/>
      <c r="K304" s="72"/>
      <c r="L304" s="72"/>
      <c r="M304" s="72"/>
      <c r="N304" s="70"/>
      <c r="O304" s="72"/>
    </row>
    <row r="305" spans="1:15" ht="15.75">
      <c r="A305" s="69"/>
      <c r="B305" s="70"/>
      <c r="C305" s="71"/>
      <c r="D305" s="71"/>
      <c r="E305" s="71"/>
      <c r="F305" s="71"/>
      <c r="H305" s="71"/>
      <c r="I305" s="71"/>
      <c r="J305" s="71"/>
      <c r="K305" s="71"/>
      <c r="L305" s="71"/>
      <c r="M305" s="71"/>
      <c r="N305" s="70"/>
      <c r="O305" s="72"/>
    </row>
    <row r="306" spans="1:15" ht="30.75" customHeight="1">
      <c r="A306" s="69"/>
      <c r="B306" s="73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72"/>
    </row>
    <row r="307" spans="1:15" ht="247.5" customHeight="1">
      <c r="A307" s="69"/>
      <c r="B307" s="5"/>
      <c r="C307" s="5"/>
      <c r="D307" s="72"/>
      <c r="E307" s="72"/>
      <c r="F307" s="72"/>
      <c r="G307" s="75"/>
      <c r="H307" s="72"/>
      <c r="I307" s="72"/>
      <c r="J307" s="72"/>
      <c r="K307" s="72"/>
      <c r="L307" s="72"/>
      <c r="M307" s="72"/>
      <c r="N307" s="70"/>
      <c r="O307" s="72"/>
    </row>
    <row r="308" spans="1:15" ht="15.75">
      <c r="A308" s="69"/>
      <c r="B308" s="70"/>
      <c r="C308" s="71"/>
      <c r="D308" s="72"/>
      <c r="E308" s="72"/>
      <c r="F308" s="72"/>
      <c r="G308" s="75"/>
      <c r="H308" s="72"/>
      <c r="I308" s="72"/>
      <c r="J308" s="72"/>
      <c r="K308" s="72"/>
      <c r="L308" s="72"/>
      <c r="M308" s="72"/>
      <c r="N308" s="70"/>
      <c r="O308" s="72"/>
    </row>
    <row r="309" spans="1:15" ht="15.75">
      <c r="A309" s="69"/>
      <c r="B309" s="70"/>
      <c r="C309" s="71"/>
      <c r="D309" s="72"/>
      <c r="E309" s="72"/>
      <c r="F309" s="72"/>
      <c r="G309" s="75"/>
      <c r="H309" s="72"/>
      <c r="I309" s="72"/>
      <c r="J309" s="72"/>
      <c r="K309" s="72"/>
      <c r="L309" s="72"/>
      <c r="M309" s="72"/>
      <c r="N309" s="70"/>
      <c r="O309" s="72"/>
    </row>
    <row r="310" spans="1:15" ht="15.75">
      <c r="A310" s="69"/>
      <c r="B310" s="70"/>
      <c r="C310" s="71"/>
      <c r="D310" s="72"/>
      <c r="E310" s="72"/>
      <c r="F310" s="72"/>
      <c r="G310" s="75"/>
      <c r="H310" s="72"/>
      <c r="I310" s="72"/>
      <c r="J310" s="72"/>
      <c r="K310" s="72"/>
      <c r="L310" s="72"/>
      <c r="M310" s="72"/>
      <c r="N310" s="70"/>
      <c r="O310" s="72"/>
    </row>
    <row r="311" spans="1:15" ht="15.75">
      <c r="A311" s="69"/>
      <c r="B311" s="70"/>
      <c r="C311" s="71"/>
      <c r="D311" s="72"/>
      <c r="E311" s="72"/>
      <c r="F311" s="72"/>
      <c r="G311" s="75"/>
      <c r="H311" s="72"/>
      <c r="I311" s="72"/>
      <c r="J311" s="72"/>
      <c r="K311" s="72"/>
      <c r="L311" s="72"/>
      <c r="M311" s="72"/>
      <c r="N311" s="70"/>
      <c r="O311" s="72"/>
    </row>
    <row r="312" spans="1:15" ht="15.75">
      <c r="A312" s="69"/>
      <c r="B312" s="5"/>
      <c r="C312" s="4"/>
      <c r="D312" s="72"/>
      <c r="E312" s="72"/>
      <c r="F312" s="72"/>
      <c r="G312" s="75"/>
      <c r="H312" s="72"/>
      <c r="I312" s="72"/>
      <c r="J312" s="72"/>
      <c r="K312" s="72"/>
      <c r="L312" s="72"/>
      <c r="M312" s="72"/>
      <c r="N312" s="70"/>
      <c r="O312" s="72"/>
    </row>
    <row r="313" spans="1:15" ht="15.75">
      <c r="A313" s="69"/>
      <c r="B313" s="70"/>
      <c r="C313" s="71"/>
      <c r="D313" s="72"/>
      <c r="E313" s="72"/>
      <c r="F313" s="72"/>
      <c r="G313" s="75"/>
      <c r="H313" s="72"/>
      <c r="I313" s="72"/>
      <c r="J313" s="72"/>
      <c r="K313" s="72"/>
      <c r="L313" s="72"/>
      <c r="M313" s="72"/>
      <c r="N313" s="70"/>
      <c r="O313" s="72"/>
    </row>
    <row r="314" spans="1:15" ht="15.75">
      <c r="A314" s="69"/>
      <c r="B314" s="70"/>
      <c r="C314" s="71"/>
      <c r="D314" s="72"/>
      <c r="E314" s="72"/>
      <c r="F314" s="72"/>
      <c r="G314" s="75"/>
      <c r="H314" s="72"/>
      <c r="I314" s="72"/>
      <c r="J314" s="72"/>
      <c r="K314" s="72"/>
      <c r="L314" s="72"/>
      <c r="M314" s="72"/>
      <c r="N314" s="70"/>
      <c r="O314" s="72"/>
    </row>
    <row r="315" spans="1:15" ht="15.75">
      <c r="A315" s="69"/>
      <c r="B315" s="70"/>
      <c r="C315" s="71"/>
      <c r="D315" s="72"/>
      <c r="E315" s="72"/>
      <c r="F315" s="72"/>
      <c r="G315" s="75"/>
      <c r="H315" s="72"/>
      <c r="I315" s="72"/>
      <c r="J315" s="72"/>
      <c r="K315" s="72"/>
      <c r="L315" s="72"/>
      <c r="M315" s="72"/>
      <c r="N315" s="70"/>
      <c r="O315" s="72"/>
    </row>
    <row r="316" spans="1:15" ht="15.75">
      <c r="A316" s="69"/>
      <c r="B316" s="70"/>
      <c r="C316" s="71"/>
      <c r="D316" s="72"/>
      <c r="E316" s="72"/>
      <c r="F316" s="72"/>
      <c r="G316" s="75"/>
      <c r="H316" s="72"/>
      <c r="I316" s="72"/>
      <c r="J316" s="72"/>
      <c r="K316" s="72"/>
      <c r="L316" s="72"/>
      <c r="M316" s="72"/>
      <c r="N316" s="70"/>
      <c r="O316" s="72"/>
    </row>
    <row r="317" spans="1:15" ht="36.75" customHeight="1">
      <c r="A317" s="69"/>
      <c r="B317" s="5"/>
      <c r="C317" s="5"/>
      <c r="D317" s="72"/>
      <c r="E317" s="72"/>
      <c r="F317" s="72"/>
      <c r="G317" s="75"/>
      <c r="H317" s="72"/>
      <c r="I317" s="72"/>
      <c r="J317" s="72"/>
      <c r="K317" s="72"/>
      <c r="L317" s="72"/>
      <c r="M317" s="72"/>
      <c r="N317" s="70"/>
      <c r="O317" s="72"/>
    </row>
    <row r="318" spans="1:15" ht="15.75">
      <c r="A318" s="69"/>
      <c r="B318" s="70"/>
      <c r="C318" s="71"/>
      <c r="D318" s="72"/>
      <c r="E318" s="72"/>
      <c r="F318" s="72"/>
      <c r="G318" s="75"/>
      <c r="H318" s="72"/>
      <c r="I318" s="72"/>
      <c r="J318" s="72"/>
      <c r="K318" s="72"/>
      <c r="L318" s="72"/>
      <c r="M318" s="72"/>
      <c r="N318" s="70"/>
      <c r="O318" s="72"/>
    </row>
    <row r="319" spans="1:15" ht="15.75">
      <c r="A319" s="69"/>
      <c r="B319" s="70"/>
      <c r="C319" s="71"/>
      <c r="D319" s="72"/>
      <c r="E319" s="72"/>
      <c r="F319" s="72"/>
      <c r="G319" s="75"/>
      <c r="H319" s="72"/>
      <c r="I319" s="72"/>
      <c r="J319" s="72"/>
      <c r="K319" s="72"/>
      <c r="L319" s="72"/>
      <c r="M319" s="72"/>
      <c r="N319" s="70"/>
      <c r="O319" s="72"/>
    </row>
    <row r="320" spans="1:15" ht="15.75">
      <c r="A320" s="69"/>
      <c r="B320" s="70"/>
      <c r="C320" s="71"/>
      <c r="D320" s="72"/>
      <c r="E320" s="72"/>
      <c r="F320" s="72"/>
      <c r="G320" s="75"/>
      <c r="H320" s="72"/>
      <c r="I320" s="72"/>
      <c r="J320" s="72"/>
      <c r="K320" s="72"/>
      <c r="L320" s="72"/>
      <c r="M320" s="72"/>
      <c r="N320" s="70"/>
      <c r="O320" s="72"/>
    </row>
    <row r="321" spans="1:15" ht="15.75">
      <c r="A321" s="69"/>
      <c r="B321" s="70"/>
      <c r="C321" s="71"/>
      <c r="D321" s="72"/>
      <c r="E321" s="72"/>
      <c r="F321" s="72"/>
      <c r="G321" s="75"/>
      <c r="H321" s="72"/>
      <c r="I321" s="72"/>
      <c r="J321" s="72"/>
      <c r="K321" s="72"/>
      <c r="L321" s="72"/>
      <c r="M321" s="72"/>
      <c r="N321" s="70"/>
      <c r="O321" s="72"/>
    </row>
    <row r="322" spans="1:15" ht="15.75">
      <c r="A322" s="69"/>
      <c r="B322" s="4"/>
      <c r="C322" s="5"/>
      <c r="D322" s="72"/>
      <c r="E322" s="72"/>
      <c r="F322" s="72"/>
      <c r="G322" s="75"/>
      <c r="H322" s="72"/>
      <c r="I322" s="72"/>
      <c r="J322" s="72"/>
      <c r="K322" s="72"/>
      <c r="L322" s="72"/>
      <c r="M322" s="72"/>
      <c r="N322" s="70"/>
      <c r="O322" s="72"/>
    </row>
    <row r="323" spans="1:15" ht="15.75">
      <c r="A323" s="69"/>
      <c r="B323" s="70"/>
      <c r="C323" s="71"/>
      <c r="D323" s="72"/>
      <c r="E323" s="72"/>
      <c r="F323" s="72"/>
      <c r="G323" s="75"/>
      <c r="H323" s="72"/>
      <c r="I323" s="72"/>
      <c r="J323" s="72"/>
      <c r="K323" s="72"/>
      <c r="L323" s="72"/>
      <c r="M323" s="72"/>
      <c r="N323" s="70"/>
      <c r="O323" s="72"/>
    </row>
    <row r="324" spans="1:15" ht="15.75">
      <c r="A324" s="69"/>
      <c r="B324" s="70"/>
      <c r="C324" s="71"/>
      <c r="D324" s="72"/>
      <c r="E324" s="72"/>
      <c r="F324" s="72"/>
      <c r="G324" s="75"/>
      <c r="H324" s="72"/>
      <c r="I324" s="72"/>
      <c r="J324" s="72"/>
      <c r="K324" s="72"/>
      <c r="L324" s="72"/>
      <c r="M324" s="72"/>
      <c r="N324" s="70"/>
      <c r="O324" s="72"/>
    </row>
    <row r="325" spans="1:15" ht="15.75">
      <c r="A325" s="69"/>
      <c r="B325" s="70"/>
      <c r="C325" s="71"/>
      <c r="D325" s="72"/>
      <c r="E325" s="72"/>
      <c r="F325" s="72"/>
      <c r="G325" s="75"/>
      <c r="H325" s="72"/>
      <c r="I325" s="72"/>
      <c r="J325" s="72"/>
      <c r="K325" s="72"/>
      <c r="L325" s="72"/>
      <c r="M325" s="72"/>
      <c r="N325" s="70"/>
      <c r="O325" s="72"/>
    </row>
    <row r="326" spans="1:15" ht="15.75">
      <c r="A326" s="69"/>
      <c r="B326" s="70"/>
      <c r="C326" s="71"/>
      <c r="D326" s="72"/>
      <c r="E326" s="72"/>
      <c r="F326" s="72"/>
      <c r="G326" s="75"/>
      <c r="H326" s="72"/>
      <c r="I326" s="72"/>
      <c r="J326" s="72"/>
      <c r="K326" s="72"/>
      <c r="L326" s="72"/>
      <c r="M326" s="72"/>
      <c r="N326" s="70"/>
      <c r="O326" s="72"/>
    </row>
    <row r="327" spans="1:15" ht="15.75">
      <c r="A327" s="69"/>
      <c r="B327" s="4"/>
      <c r="C327" s="5"/>
      <c r="D327" s="72"/>
      <c r="E327" s="72"/>
      <c r="F327" s="72"/>
      <c r="G327" s="75"/>
      <c r="H327" s="72"/>
      <c r="I327" s="72"/>
      <c r="J327" s="72"/>
      <c r="K327" s="72"/>
      <c r="L327" s="72"/>
      <c r="M327" s="72"/>
      <c r="N327" s="70"/>
      <c r="O327" s="72"/>
    </row>
    <row r="328" spans="1:15" ht="15.75">
      <c r="A328" s="69"/>
      <c r="B328" s="70"/>
      <c r="C328" s="71"/>
      <c r="D328" s="72"/>
      <c r="E328" s="72"/>
      <c r="F328" s="72"/>
      <c r="G328" s="75"/>
      <c r="H328" s="72"/>
      <c r="I328" s="72"/>
      <c r="J328" s="72"/>
      <c r="K328" s="72"/>
      <c r="L328" s="72"/>
      <c r="M328" s="72"/>
      <c r="N328" s="70"/>
      <c r="O328" s="72"/>
    </row>
    <row r="329" spans="1:15" ht="15.75">
      <c r="A329" s="69"/>
      <c r="B329" s="70"/>
      <c r="C329" s="71"/>
      <c r="D329" s="72"/>
      <c r="E329" s="72"/>
      <c r="F329" s="72"/>
      <c r="G329" s="75"/>
      <c r="H329" s="72"/>
      <c r="I329" s="72"/>
      <c r="J329" s="72"/>
      <c r="K329" s="72"/>
      <c r="L329" s="72"/>
      <c r="M329" s="72"/>
      <c r="N329" s="70"/>
      <c r="O329" s="72"/>
    </row>
    <row r="330" spans="1:15" ht="15.75">
      <c r="A330" s="69"/>
      <c r="B330" s="70"/>
      <c r="C330" s="71"/>
      <c r="D330" s="72"/>
      <c r="E330" s="72"/>
      <c r="F330" s="72"/>
      <c r="G330" s="75"/>
      <c r="H330" s="72"/>
      <c r="I330" s="72"/>
      <c r="J330" s="72"/>
      <c r="K330" s="72"/>
      <c r="L330" s="72"/>
      <c r="M330" s="72"/>
      <c r="N330" s="70"/>
      <c r="O330" s="72"/>
    </row>
    <row r="331" spans="1:15" ht="15.75">
      <c r="A331" s="69"/>
      <c r="B331" s="70"/>
      <c r="C331" s="71"/>
      <c r="D331" s="72"/>
      <c r="E331" s="72"/>
      <c r="F331" s="72"/>
      <c r="G331" s="75"/>
      <c r="H331" s="72"/>
      <c r="I331" s="72"/>
      <c r="J331" s="72"/>
      <c r="K331" s="72"/>
      <c r="L331" s="72"/>
      <c r="M331" s="72"/>
      <c r="N331" s="70"/>
      <c r="O331" s="72"/>
    </row>
    <row r="332" spans="1:15" ht="409.5" customHeight="1">
      <c r="A332" s="81"/>
      <c r="B332" s="82"/>
      <c r="C332" s="82"/>
      <c r="D332" s="83"/>
      <c r="E332" s="83"/>
      <c r="F332" s="83"/>
      <c r="G332" s="84"/>
      <c r="H332" s="83"/>
      <c r="I332" s="83"/>
      <c r="J332" s="72"/>
      <c r="K332" s="72"/>
      <c r="L332" s="72"/>
      <c r="M332" s="72"/>
      <c r="N332" s="80"/>
      <c r="O332" s="72"/>
    </row>
    <row r="333" spans="1:15" ht="112.5" customHeight="1">
      <c r="A333" s="81"/>
      <c r="B333" s="82"/>
      <c r="C333" s="82"/>
      <c r="D333" s="83"/>
      <c r="E333" s="83"/>
      <c r="F333" s="83"/>
      <c r="G333" s="84"/>
      <c r="H333" s="83"/>
      <c r="I333" s="83"/>
      <c r="J333" s="72"/>
      <c r="K333" s="72"/>
      <c r="L333" s="72"/>
      <c r="M333" s="72"/>
      <c r="N333" s="80"/>
      <c r="O333" s="72"/>
    </row>
    <row r="334" spans="1:15" ht="15.75">
      <c r="A334" s="69"/>
      <c r="B334" s="70"/>
      <c r="C334" s="70"/>
      <c r="D334" s="72"/>
      <c r="E334" s="72"/>
      <c r="F334" s="72"/>
      <c r="G334" s="75"/>
      <c r="H334" s="72"/>
      <c r="I334" s="72"/>
      <c r="J334" s="72"/>
      <c r="K334" s="72"/>
      <c r="L334" s="72"/>
      <c r="M334" s="72"/>
      <c r="N334" s="70"/>
      <c r="O334" s="72"/>
    </row>
    <row r="335" spans="1:15" ht="15.75">
      <c r="A335" s="69"/>
      <c r="B335" s="70"/>
      <c r="C335" s="71"/>
      <c r="D335" s="72"/>
      <c r="E335" s="72"/>
      <c r="F335" s="72"/>
      <c r="G335" s="75"/>
      <c r="H335" s="72"/>
      <c r="I335" s="72"/>
      <c r="J335" s="72"/>
      <c r="K335" s="72"/>
      <c r="L335" s="72"/>
      <c r="M335" s="72"/>
      <c r="N335" s="70"/>
      <c r="O335" s="72"/>
    </row>
    <row r="336" spans="1:15" ht="15.75">
      <c r="A336" s="69"/>
      <c r="B336" s="70"/>
      <c r="C336" s="71"/>
      <c r="D336" s="72"/>
      <c r="E336" s="72"/>
      <c r="F336" s="72"/>
      <c r="G336" s="75"/>
      <c r="H336" s="72"/>
      <c r="I336" s="72"/>
      <c r="J336" s="72"/>
      <c r="K336" s="72"/>
      <c r="L336" s="72"/>
      <c r="M336" s="72"/>
      <c r="N336" s="70"/>
      <c r="O336" s="72"/>
    </row>
    <row r="337" spans="1:15" ht="15.75">
      <c r="A337" s="69"/>
      <c r="B337" s="70"/>
      <c r="C337" s="71"/>
      <c r="D337" s="72"/>
      <c r="E337" s="72"/>
      <c r="F337" s="72"/>
      <c r="G337" s="75"/>
      <c r="H337" s="72"/>
      <c r="I337" s="72"/>
      <c r="J337" s="72"/>
      <c r="K337" s="72"/>
      <c r="L337" s="72"/>
      <c r="M337" s="72"/>
      <c r="N337" s="70"/>
      <c r="O337" s="72"/>
    </row>
    <row r="338" spans="1:15" ht="126.75" customHeight="1">
      <c r="A338" s="69"/>
      <c r="B338" s="4"/>
      <c r="C338" s="74"/>
      <c r="D338" s="72"/>
      <c r="E338" s="72"/>
      <c r="F338" s="72"/>
      <c r="G338" s="75"/>
      <c r="H338" s="72"/>
      <c r="I338" s="72"/>
      <c r="J338" s="72"/>
      <c r="K338" s="72"/>
      <c r="L338" s="72"/>
      <c r="M338" s="72"/>
      <c r="N338" s="70"/>
      <c r="O338" s="72"/>
    </row>
    <row r="339" spans="1:15" ht="15.75">
      <c r="A339" s="69"/>
      <c r="B339" s="70"/>
      <c r="C339" s="71"/>
      <c r="D339" s="72"/>
      <c r="E339" s="72"/>
      <c r="F339" s="72"/>
      <c r="G339" s="75"/>
      <c r="H339" s="72"/>
      <c r="I339" s="72"/>
      <c r="J339" s="72"/>
      <c r="K339" s="72"/>
      <c r="L339" s="72"/>
      <c r="M339" s="72"/>
      <c r="N339" s="70"/>
      <c r="O339" s="72"/>
    </row>
    <row r="340" spans="1:15" ht="15.75">
      <c r="A340" s="69"/>
      <c r="B340" s="70"/>
      <c r="C340" s="71"/>
      <c r="D340" s="72"/>
      <c r="E340" s="72"/>
      <c r="F340" s="72"/>
      <c r="G340" s="75"/>
      <c r="H340" s="72"/>
      <c r="I340" s="72"/>
      <c r="J340" s="72"/>
      <c r="K340" s="72"/>
      <c r="L340" s="72"/>
      <c r="M340" s="72"/>
      <c r="N340" s="70"/>
      <c r="O340" s="72"/>
    </row>
    <row r="341" spans="1:15" ht="15.75">
      <c r="A341" s="69"/>
      <c r="B341" s="70"/>
      <c r="C341" s="71"/>
      <c r="D341" s="72"/>
      <c r="E341" s="72"/>
      <c r="F341" s="72"/>
      <c r="G341" s="75"/>
      <c r="H341" s="72"/>
      <c r="I341" s="72"/>
      <c r="J341" s="72"/>
      <c r="K341" s="72"/>
      <c r="L341" s="72"/>
      <c r="M341" s="72"/>
      <c r="N341" s="70"/>
      <c r="O341" s="72"/>
    </row>
    <row r="342" spans="1:15" ht="15.75">
      <c r="A342" s="69"/>
      <c r="B342" s="70"/>
      <c r="C342" s="71"/>
      <c r="D342" s="72"/>
      <c r="E342" s="72"/>
      <c r="F342" s="72"/>
      <c r="G342" s="75"/>
      <c r="H342" s="72"/>
      <c r="I342" s="72"/>
      <c r="J342" s="72"/>
      <c r="K342" s="72"/>
      <c r="L342" s="72"/>
      <c r="M342" s="72"/>
      <c r="N342" s="70"/>
      <c r="O342" s="72"/>
    </row>
    <row r="343" spans="1:15">
      <c r="A343" s="78"/>
      <c r="B343" s="71"/>
      <c r="C343" s="71"/>
      <c r="D343" s="71"/>
      <c r="E343" s="71"/>
      <c r="F343" s="71"/>
      <c r="H343" s="71"/>
      <c r="I343" s="71"/>
      <c r="J343" s="71"/>
      <c r="K343" s="71"/>
      <c r="L343" s="71"/>
      <c r="M343" s="71"/>
      <c r="N343" s="71"/>
    </row>
    <row r="344" spans="1:15">
      <c r="A344" s="78"/>
      <c r="B344" s="71"/>
      <c r="C344" s="71"/>
      <c r="D344" s="71"/>
      <c r="E344" s="71"/>
      <c r="F344" s="71"/>
      <c r="H344" s="71"/>
      <c r="I344" s="71"/>
      <c r="J344" s="71"/>
      <c r="K344" s="71"/>
      <c r="L344" s="71"/>
      <c r="M344" s="71"/>
      <c r="N344" s="71"/>
    </row>
    <row r="345" spans="1:15">
      <c r="A345" s="78"/>
      <c r="B345" s="71"/>
      <c r="C345" s="71"/>
      <c r="D345" s="71"/>
      <c r="E345" s="71"/>
      <c r="F345" s="71"/>
      <c r="H345" s="71"/>
      <c r="I345" s="71"/>
      <c r="J345" s="71"/>
      <c r="K345" s="71"/>
      <c r="L345" s="71"/>
      <c r="M345" s="71"/>
      <c r="N345" s="71"/>
    </row>
    <row r="346" spans="1:15">
      <c r="A346" s="78"/>
      <c r="B346" s="71"/>
      <c r="C346" s="71"/>
      <c r="D346" s="71"/>
      <c r="E346" s="71"/>
      <c r="F346" s="71"/>
      <c r="H346" s="71"/>
      <c r="I346" s="71"/>
      <c r="J346" s="71"/>
      <c r="K346" s="71"/>
      <c r="L346" s="71"/>
      <c r="M346" s="71"/>
      <c r="N346" s="71"/>
    </row>
    <row r="347" spans="1:15">
      <c r="A347" s="78"/>
      <c r="B347" s="71"/>
      <c r="C347" s="71"/>
      <c r="D347" s="71"/>
      <c r="E347" s="71"/>
      <c r="F347" s="71"/>
      <c r="H347" s="71"/>
      <c r="I347" s="71"/>
      <c r="J347" s="71"/>
      <c r="K347" s="71"/>
      <c r="L347" s="71"/>
      <c r="M347" s="71"/>
      <c r="N347" s="71"/>
    </row>
    <row r="348" spans="1:15">
      <c r="A348" s="78"/>
      <c r="B348" s="71"/>
      <c r="C348" s="71"/>
      <c r="D348" s="71"/>
      <c r="E348" s="71"/>
      <c r="F348" s="71"/>
      <c r="H348" s="71"/>
      <c r="I348" s="71"/>
      <c r="J348" s="71"/>
      <c r="K348" s="71"/>
      <c r="L348" s="71"/>
      <c r="M348" s="71"/>
      <c r="N348" s="71"/>
    </row>
  </sheetData>
  <mergeCells count="52">
    <mergeCell ref="J1:N1"/>
    <mergeCell ref="F2:N2"/>
    <mergeCell ref="G3:N3"/>
    <mergeCell ref="F4:N4"/>
    <mergeCell ref="A5:N5"/>
    <mergeCell ref="A6:N6"/>
    <mergeCell ref="A7:N7"/>
    <mergeCell ref="C8:I8"/>
    <mergeCell ref="A9:A10"/>
    <mergeCell ref="B9:B10"/>
    <mergeCell ref="C9:C10"/>
    <mergeCell ref="D9:M9"/>
    <mergeCell ref="B52:N52"/>
    <mergeCell ref="B53:N53"/>
    <mergeCell ref="B69:N69"/>
    <mergeCell ref="B100:N100"/>
    <mergeCell ref="B101:N101"/>
    <mergeCell ref="B107:N107"/>
    <mergeCell ref="B113:N113"/>
    <mergeCell ref="B119:N119"/>
    <mergeCell ref="B150:N150"/>
    <mergeCell ref="B151:N151"/>
    <mergeCell ref="B162:N162"/>
    <mergeCell ref="B188:N188"/>
    <mergeCell ref="B189:N189"/>
    <mergeCell ref="B195:N195"/>
    <mergeCell ref="C210:N210"/>
    <mergeCell ref="C211:N211"/>
    <mergeCell ref="C222:N222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N258:N259"/>
    <mergeCell ref="C284:N284"/>
    <mergeCell ref="C285:N285"/>
    <mergeCell ref="C306:N306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N332:N333"/>
  </mergeCells>
  <pageMargins left="0.43307086614173229" right="0.43307086614173229" top="0.51181102362204722" bottom="0.15748031496062992" header="0.35433070866141736" footer="0.51181102362204722"/>
  <pageSetup paperSize="9" scale="69" firstPageNumber="3" fitToHeight="14" orientation="landscape" useFirstPageNumber="1" horizontalDpi="300" verticalDpi="300" r:id="rId1"/>
  <headerFooter>
    <oddHeader>&amp;C46</oddHeader>
  </headerFooter>
  <rowBreaks count="2" manualBreakCount="2">
    <brk id="99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8</cp:revision>
  <cp:lastPrinted>2020-12-29T04:18:55Z</cp:lastPrinted>
  <dcterms:created xsi:type="dcterms:W3CDTF">2014-04-17T10:23:22Z</dcterms:created>
  <dcterms:modified xsi:type="dcterms:W3CDTF">2020-12-29T04:20:05Z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