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1340" windowHeight="9345"/>
  </bookViews>
  <sheets>
    <sheet name="март11" sheetId="8" r:id="rId1"/>
    <sheet name="июнь11" sheetId="20" r:id="rId2"/>
    <sheet name="сентябрь11 " sheetId="21" r:id="rId3"/>
    <sheet name="декабрь11 " sheetId="22" r:id="rId4"/>
    <sheet name="фев10" sheetId="9" r:id="rId5"/>
    <sheet name="апрель" sheetId="10" r:id="rId6"/>
    <sheet name="май" sheetId="11" r:id="rId7"/>
    <sheet name="июнь" sheetId="12" r:id="rId8"/>
    <sheet name="июль" sheetId="13" r:id="rId9"/>
    <sheet name="август" sheetId="14" r:id="rId10"/>
    <sheet name="сентябрь" sheetId="15" r:id="rId11"/>
    <sheet name="октябрь" sheetId="17" r:id="rId12"/>
    <sheet name="ноябрь" sheetId="18" r:id="rId13"/>
    <sheet name="декабрь" sheetId="19" r:id="rId14"/>
  </sheets>
  <calcPr calcId="124519"/>
</workbook>
</file>

<file path=xl/calcChain.xml><?xml version="1.0" encoding="utf-8"?>
<calcChain xmlns="http://schemas.openxmlformats.org/spreadsheetml/2006/main">
  <c r="F11" i="8"/>
  <c r="F12"/>
  <c r="D10" i="20" s="1"/>
  <c r="F10" s="1"/>
  <c r="D10" i="21" s="1"/>
  <c r="F10" s="1"/>
  <c r="D10" i="22" s="1"/>
  <c r="F10" s="1"/>
  <c r="F13" i="8"/>
  <c r="E13" i="22"/>
  <c r="E25"/>
  <c r="E14"/>
  <c r="E53"/>
  <c r="E17"/>
  <c r="E29"/>
  <c r="E12" i="21"/>
  <c r="E27"/>
  <c r="E46"/>
  <c r="E12" i="22"/>
  <c r="E73"/>
  <c r="E21"/>
  <c r="E24"/>
  <c r="E27"/>
  <c r="E32"/>
  <c r="E46"/>
  <c r="E50"/>
  <c r="E69"/>
  <c r="E72"/>
  <c r="E13" i="21"/>
  <c r="E21"/>
  <c r="E73"/>
  <c r="E14"/>
  <c r="E24"/>
  <c r="E32"/>
  <c r="E50"/>
  <c r="E69"/>
  <c r="E72"/>
  <c r="E25" i="20"/>
  <c r="E13"/>
  <c r="E14"/>
  <c r="E17"/>
  <c r="E21"/>
  <c r="E73"/>
  <c r="E12"/>
  <c r="E24"/>
  <c r="E27"/>
  <c r="E32"/>
  <c r="E46"/>
  <c r="E50"/>
  <c r="E69"/>
  <c r="E72"/>
  <c r="D10" i="9"/>
  <c r="F10" s="1"/>
  <c r="D10" i="10" s="1"/>
  <c r="F10" s="1"/>
  <c r="D10" i="11" s="1"/>
  <c r="F10" s="1"/>
  <c r="D10" i="12" s="1"/>
  <c r="F10" s="1"/>
  <c r="D10" i="13" s="1"/>
  <c r="F10" s="1"/>
  <c r="D11" i="20"/>
  <c r="F11" s="1"/>
  <c r="D11" i="21" s="1"/>
  <c r="F11" s="1"/>
  <c r="D11" i="22" s="1"/>
  <c r="F11" s="1"/>
  <c r="D11" i="9"/>
  <c r="F11" s="1"/>
  <c r="D11" i="10" s="1"/>
  <c r="F11" s="1"/>
  <c r="D11" i="11" s="1"/>
  <c r="F11" s="1"/>
  <c r="D11" i="12" s="1"/>
  <c r="F11" s="1"/>
  <c r="D11" i="13" s="1"/>
  <c r="F11" s="1"/>
  <c r="D14" i="8"/>
  <c r="E14"/>
  <c r="F17"/>
  <c r="D15" i="9" s="1"/>
  <c r="F15" s="1"/>
  <c r="D15" i="10" s="1"/>
  <c r="F15" s="1"/>
  <c r="D15" i="11" s="1"/>
  <c r="F15" s="1"/>
  <c r="D15" i="12" s="1"/>
  <c r="F15" s="1"/>
  <c r="D15" i="13" s="1"/>
  <c r="F15" s="1"/>
  <c r="D15" i="20"/>
  <c r="F15" s="1"/>
  <c r="D15" i="21" s="1"/>
  <c r="F15" s="1"/>
  <c r="D15" i="22" s="1"/>
  <c r="F15" s="1"/>
  <c r="F18" i="8"/>
  <c r="D16" i="20" s="1"/>
  <c r="F16" s="1"/>
  <c r="D16" i="21" s="1"/>
  <c r="F16" s="1"/>
  <c r="D16" i="22" s="1"/>
  <c r="F16" s="1"/>
  <c r="D19" i="20"/>
  <c r="F19" s="1"/>
  <c r="D19" i="21" s="1"/>
  <c r="F19" s="1"/>
  <c r="D19" i="22" s="1"/>
  <c r="F19" s="1"/>
  <c r="D20" i="20"/>
  <c r="F20" s="1"/>
  <c r="D20" i="21" s="1"/>
  <c r="F20" s="1"/>
  <c r="D20" i="22" s="1"/>
  <c r="F20" s="1"/>
  <c r="D20" i="9"/>
  <c r="F20" s="1"/>
  <c r="D20" i="10" s="1"/>
  <c r="F20" s="1"/>
  <c r="D20" i="11" s="1"/>
  <c r="F20" s="1"/>
  <c r="D20" i="12" s="1"/>
  <c r="F20" s="1"/>
  <c r="D20" i="13" s="1"/>
  <c r="F20" s="1"/>
  <c r="F20" i="8"/>
  <c r="D22" i="20"/>
  <c r="F22" s="1"/>
  <c r="F21" i="8"/>
  <c r="D23" i="9" s="1"/>
  <c r="F23" s="1"/>
  <c r="D23" i="10" s="1"/>
  <c r="F23" s="1"/>
  <c r="D23" i="11" s="1"/>
  <c r="F23" s="1"/>
  <c r="D23" i="12" s="1"/>
  <c r="F23" s="1"/>
  <c r="D23" i="13" s="1"/>
  <c r="F23" s="1"/>
  <c r="D23" i="20"/>
  <c r="F23" s="1"/>
  <c r="D23" i="21" s="1"/>
  <c r="F23" s="1"/>
  <c r="D23" i="22" s="1"/>
  <c r="F23" s="1"/>
  <c r="F24" i="8"/>
  <c r="D26" i="20" s="1"/>
  <c r="F26" s="1"/>
  <c r="D26" i="21" s="1"/>
  <c r="F26" s="1"/>
  <c r="D26" i="22" s="1"/>
  <c r="F26" s="1"/>
  <c r="F26" i="8"/>
  <c r="D28" i="20" s="1"/>
  <c r="F28" s="1"/>
  <c r="D28" i="21" s="1"/>
  <c r="F28" s="1"/>
  <c r="D28" i="22" s="1"/>
  <c r="F28" s="1"/>
  <c r="F27" i="8"/>
  <c r="D29" i="20" s="1"/>
  <c r="F29" s="1"/>
  <c r="D29" i="21" s="1"/>
  <c r="F29" s="1"/>
  <c r="D29" i="22" s="1"/>
  <c r="F29" s="1"/>
  <c r="F28" i="8"/>
  <c r="D30" i="20" s="1"/>
  <c r="F30" s="1"/>
  <c r="D30" i="21" s="1"/>
  <c r="F30" s="1"/>
  <c r="D30" i="22" s="1"/>
  <c r="F30" s="1"/>
  <c r="F31" i="8"/>
  <c r="D33" i="20" s="1"/>
  <c r="F33" s="1"/>
  <c r="D33" i="21" s="1"/>
  <c r="F33" s="1"/>
  <c r="D33" i="22" s="1"/>
  <c r="F33" s="1"/>
  <c r="F32" i="8"/>
  <c r="D34" i="20" s="1"/>
  <c r="F34" s="1"/>
  <c r="D34" i="21" s="1"/>
  <c r="F34" s="1"/>
  <c r="D34" i="22" s="1"/>
  <c r="F34" s="1"/>
  <c r="F33" i="8"/>
  <c r="D35" i="20" s="1"/>
  <c r="F35" s="1"/>
  <c r="D35" i="21" s="1"/>
  <c r="F35" s="1"/>
  <c r="D35" i="22" s="1"/>
  <c r="F35" s="1"/>
  <c r="D38" i="20"/>
  <c r="F38" s="1"/>
  <c r="D38" i="21" s="1"/>
  <c r="F38" s="1"/>
  <c r="D38" i="22" s="1"/>
  <c r="F38" s="1"/>
  <c r="D39" i="20"/>
  <c r="F39" s="1"/>
  <c r="D39" i="21" s="1"/>
  <c r="F39" s="1"/>
  <c r="D39" i="22" s="1"/>
  <c r="F39" s="1"/>
  <c r="D39" i="9"/>
  <c r="F39" s="1"/>
  <c r="D39" i="10" s="1"/>
  <c r="F39" s="1"/>
  <c r="D39" i="11" s="1"/>
  <c r="F39" s="1"/>
  <c r="D39" i="12" s="1"/>
  <c r="F39" s="1"/>
  <c r="D39" i="13" s="1"/>
  <c r="F39" s="1"/>
  <c r="F37" i="8"/>
  <c r="D47" i="20" s="1"/>
  <c r="F47" s="1"/>
  <c r="D47" i="21" s="1"/>
  <c r="F47" s="1"/>
  <c r="D47" i="22" s="1"/>
  <c r="F47" s="1"/>
  <c r="F38" i="8"/>
  <c r="D48" i="9" s="1"/>
  <c r="F48" s="1"/>
  <c r="D48" i="10" s="1"/>
  <c r="F48" s="1"/>
  <c r="D48" i="11" s="1"/>
  <c r="F48" s="1"/>
  <c r="D48" i="12" s="1"/>
  <c r="F48" s="1"/>
  <c r="D48" i="13" s="1"/>
  <c r="F48" s="1"/>
  <c r="F39" i="8"/>
  <c r="D49" i="9" s="1"/>
  <c r="F49" s="1"/>
  <c r="D49" i="10" s="1"/>
  <c r="F49" s="1"/>
  <c r="D49" i="11" s="1"/>
  <c r="F49" s="1"/>
  <c r="D49" i="12" s="1"/>
  <c r="F49" s="1"/>
  <c r="D49" i="13" s="1"/>
  <c r="F49" s="1"/>
  <c r="D40" i="8"/>
  <c r="E40"/>
  <c r="F41"/>
  <c r="D51" i="9" s="1"/>
  <c r="F51" s="1"/>
  <c r="D51" i="10" s="1"/>
  <c r="F51" s="1"/>
  <c r="D51" i="11" s="1"/>
  <c r="F51" s="1"/>
  <c r="D51" i="12" s="1"/>
  <c r="F51" s="1"/>
  <c r="D51" i="13" s="1"/>
  <c r="F51" s="1"/>
  <c r="F42" i="8"/>
  <c r="D52" i="9" s="1"/>
  <c r="F52" s="1"/>
  <c r="D52" i="10" s="1"/>
  <c r="F52" s="1"/>
  <c r="D52" i="11" s="1"/>
  <c r="F52" s="1"/>
  <c r="D52" i="12" s="1"/>
  <c r="F52" s="1"/>
  <c r="D52" i="13" s="1"/>
  <c r="F52" s="1"/>
  <c r="D52" i="14" s="1"/>
  <c r="F52" s="1"/>
  <c r="F43" i="8"/>
  <c r="D53" i="9" s="1"/>
  <c r="F53" s="1"/>
  <c r="D53" i="10" s="1"/>
  <c r="F53" s="1"/>
  <c r="D53" i="11" s="1"/>
  <c r="F53" s="1"/>
  <c r="D53" i="12" s="1"/>
  <c r="F53" s="1"/>
  <c r="D53" i="13" s="1"/>
  <c r="F53" s="1"/>
  <c r="D53" i="20"/>
  <c r="F53" s="1"/>
  <c r="D53" i="21" s="1"/>
  <c r="F53" s="1"/>
  <c r="D53" i="22" s="1"/>
  <c r="F53" s="1"/>
  <c r="F44" i="8"/>
  <c r="D54" i="20" s="1"/>
  <c r="F54" s="1"/>
  <c r="D54" i="21" s="1"/>
  <c r="F54" s="1"/>
  <c r="D54" i="22" s="1"/>
  <c r="F54" s="1"/>
  <c r="F45" i="8"/>
  <c r="D55" i="9" s="1"/>
  <c r="F55" s="1"/>
  <c r="D55" i="10" s="1"/>
  <c r="F55" s="1"/>
  <c r="D55" i="11" s="1"/>
  <c r="F55" s="1"/>
  <c r="D55" i="12" s="1"/>
  <c r="F55" s="1"/>
  <c r="D55" i="13" s="1"/>
  <c r="F55" s="1"/>
  <c r="D68" i="9"/>
  <c r="F68" s="1"/>
  <c r="D68" i="10" s="1"/>
  <c r="F68" s="1"/>
  <c r="D61" i="11" s="1"/>
  <c r="F61" s="1"/>
  <c r="D61" i="12" s="1"/>
  <c r="F61" s="1"/>
  <c r="D61" i="13" s="1"/>
  <c r="F61" s="1"/>
  <c r="D68" i="20"/>
  <c r="F68" s="1"/>
  <c r="D68" i="21" s="1"/>
  <c r="F68" s="1"/>
  <c r="D68" i="22" s="1"/>
  <c r="F68" s="1"/>
  <c r="F47" i="8"/>
  <c r="D70" i="9" s="1"/>
  <c r="F70" s="1"/>
  <c r="D70" i="10" s="1"/>
  <c r="F70" s="1"/>
  <c r="D63" i="11" s="1"/>
  <c r="F63" s="1"/>
  <c r="D63" i="12" s="1"/>
  <c r="F63" s="1"/>
  <c r="D63" i="13" s="1"/>
  <c r="F63" s="1"/>
  <c r="D70" i="20"/>
  <c r="F70" s="1"/>
  <c r="D70" i="21" s="1"/>
  <c r="F70" s="1"/>
  <c r="D70" i="22" s="1"/>
  <c r="F70" s="1"/>
  <c r="F48" i="8"/>
  <c r="D71" i="20" s="1"/>
  <c r="F71" s="1"/>
  <c r="D71" i="21" s="1"/>
  <c r="F71" s="1"/>
  <c r="D71" i="22" s="1"/>
  <c r="F71" s="1"/>
  <c r="D49" i="8"/>
  <c r="E49"/>
  <c r="D9" i="20"/>
  <c r="F9" s="1"/>
  <c r="D9" i="21" s="1"/>
  <c r="F9" s="1"/>
  <c r="D9" i="22" s="1"/>
  <c r="F9" s="1"/>
  <c r="D9" i="9"/>
  <c r="F9" s="1"/>
  <c r="D9" i="10" s="1"/>
  <c r="F9" s="1"/>
  <c r="D9" i="11" s="1"/>
  <c r="F9" s="1"/>
  <c r="D9" i="12" s="1"/>
  <c r="F9" s="1"/>
  <c r="D9" i="13" s="1"/>
  <c r="F9" s="1"/>
  <c r="E12" i="19"/>
  <c r="E21"/>
  <c r="E24"/>
  <c r="E27"/>
  <c r="E31"/>
  <c r="E39"/>
  <c r="E43"/>
  <c r="E51"/>
  <c r="E54"/>
  <c r="E55"/>
  <c r="E21" i="18"/>
  <c r="E12"/>
  <c r="E55"/>
  <c r="E24"/>
  <c r="E27"/>
  <c r="E31"/>
  <c r="E39"/>
  <c r="E43"/>
  <c r="E51"/>
  <c r="E54"/>
  <c r="D35" i="17"/>
  <c r="F35" s="1"/>
  <c r="D35" i="18" s="1"/>
  <c r="F35" s="1"/>
  <c r="D35" i="19" s="1"/>
  <c r="F35" s="1"/>
  <c r="E12" i="17"/>
  <c r="E21"/>
  <c r="E24"/>
  <c r="E27"/>
  <c r="E31"/>
  <c r="E39"/>
  <c r="E43"/>
  <c r="E51"/>
  <c r="E54"/>
  <c r="E55"/>
  <c r="D30" i="8"/>
  <c r="F30" s="1"/>
  <c r="D32" i="9" s="1"/>
  <c r="F32" s="1"/>
  <c r="D32" i="10" s="1"/>
  <c r="F32" s="1"/>
  <c r="D32" i="11" s="1"/>
  <c r="F32" s="1"/>
  <c r="D32" i="12" s="1"/>
  <c r="F32" s="1"/>
  <c r="D32" i="13" s="1"/>
  <c r="F32" s="1"/>
  <c r="D32" i="14" s="1"/>
  <c r="F32" s="1"/>
  <c r="E30" i="8"/>
  <c r="E19"/>
  <c r="D19"/>
  <c r="E25"/>
  <c r="F25" s="1"/>
  <c r="D27" i="9" s="1"/>
  <c r="F27" s="1"/>
  <c r="D27" i="10" s="1"/>
  <c r="F27" s="1"/>
  <c r="D27" i="11" s="1"/>
  <c r="F27" s="1"/>
  <c r="D27" i="12" s="1"/>
  <c r="F27" s="1"/>
  <c r="D27" i="13" s="1"/>
  <c r="F27" s="1"/>
  <c r="D27" i="14" s="1"/>
  <c r="F27" s="1"/>
  <c r="D25" i="8"/>
  <c r="E36"/>
  <c r="D36"/>
  <c r="D46"/>
  <c r="F46" s="1"/>
  <c r="E46"/>
  <c r="E12" i="15"/>
  <c r="E55"/>
  <c r="E21"/>
  <c r="E27"/>
  <c r="E31"/>
  <c r="E39"/>
  <c r="E54"/>
  <c r="E51"/>
  <c r="E43"/>
  <c r="F38"/>
  <c r="D38" i="17"/>
  <c r="F38"/>
  <c r="D38" i="18" s="1"/>
  <c r="F38" s="1"/>
  <c r="D38" i="19" s="1"/>
  <c r="F38" s="1"/>
  <c r="F35" i="15"/>
  <c r="F25"/>
  <c r="D25" i="17"/>
  <c r="F25"/>
  <c r="D25" i="18" s="1"/>
  <c r="F25" s="1"/>
  <c r="D25" i="19" s="1"/>
  <c r="F25" s="1"/>
  <c r="E24" i="15"/>
  <c r="F18"/>
  <c r="D18" i="17" s="1"/>
  <c r="F18" s="1"/>
  <c r="D18" i="18" s="1"/>
  <c r="F18" s="1"/>
  <c r="D18" i="19" s="1"/>
  <c r="F18" s="1"/>
  <c r="F17" i="15"/>
  <c r="D17" i="17" s="1"/>
  <c r="F17" s="1"/>
  <c r="D17" i="18" s="1"/>
  <c r="F17" s="1"/>
  <c r="D17" i="19" s="1"/>
  <c r="F17" s="1"/>
  <c r="F14" i="15"/>
  <c r="D14" i="17" s="1"/>
  <c r="F14" s="1"/>
  <c r="D14" i="18" s="1"/>
  <c r="F14" s="1"/>
  <c r="D14" i="19" s="1"/>
  <c r="F14" s="1"/>
  <c r="F13" i="15"/>
  <c r="D13" i="17" s="1"/>
  <c r="F13" s="1"/>
  <c r="D13" i="18" s="1"/>
  <c r="F13" s="1"/>
  <c r="D13" i="19" s="1"/>
  <c r="F13" s="1"/>
  <c r="F15" i="8"/>
  <c r="D13" i="20" s="1"/>
  <c r="F13" s="1"/>
  <c r="D13" i="21" s="1"/>
  <c r="F13" s="1"/>
  <c r="D13" i="22" s="1"/>
  <c r="F13" s="1"/>
  <c r="F16" i="8"/>
  <c r="D14" i="20" s="1"/>
  <c r="F14" s="1"/>
  <c r="D14" i="21" s="1"/>
  <c r="F14" s="1"/>
  <c r="D14" i="22" s="1"/>
  <c r="F14" s="1"/>
  <c r="D17" i="20"/>
  <c r="F17" s="1"/>
  <c r="D17" i="21" s="1"/>
  <c r="F17" s="1"/>
  <c r="D17" i="22" s="1"/>
  <c r="F17" s="1"/>
  <c r="D18" i="20"/>
  <c r="F18" s="1"/>
  <c r="D18" i="21" s="1"/>
  <c r="F18" s="1"/>
  <c r="D18" i="22" s="1"/>
  <c r="F18" s="1"/>
  <c r="F23" i="8"/>
  <c r="D25" i="9" s="1"/>
  <c r="F25" s="1"/>
  <c r="D25" i="10" s="1"/>
  <c r="F25" s="1"/>
  <c r="D25" i="11" s="1"/>
  <c r="F25" s="1"/>
  <c r="D25" i="12" s="1"/>
  <c r="F25" s="1"/>
  <c r="D25" i="13" s="1"/>
  <c r="F25" s="1"/>
  <c r="D25" i="14" s="1"/>
  <c r="F25" s="1"/>
  <c r="F29" i="8"/>
  <c r="D31" i="9" s="1"/>
  <c r="F31" s="1"/>
  <c r="D31" i="10" s="1"/>
  <c r="F31" s="1"/>
  <c r="D31" i="11" s="1"/>
  <c r="F31" s="1"/>
  <c r="D31" i="12" s="1"/>
  <c r="F31" s="1"/>
  <c r="D31" i="13" s="1"/>
  <c r="F31" s="1"/>
  <c r="D31" i="14" s="1"/>
  <c r="F31" s="1"/>
  <c r="F34" i="8"/>
  <c r="D36" i="20" s="1"/>
  <c r="F36" s="1"/>
  <c r="D36" i="21" s="1"/>
  <c r="F36" s="1"/>
  <c r="D36" i="22" s="1"/>
  <c r="F36" s="1"/>
  <c r="D36" i="9"/>
  <c r="F36" s="1"/>
  <c r="D36" i="10" s="1"/>
  <c r="F36" s="1"/>
  <c r="D36" i="11" s="1"/>
  <c r="F36" s="1"/>
  <c r="D36" i="12" s="1"/>
  <c r="F36" s="1"/>
  <c r="D36" i="13" s="1"/>
  <c r="F36" s="1"/>
  <c r="D36" i="14" s="1"/>
  <c r="F36" s="1"/>
  <c r="F35" i="8"/>
  <c r="D37" i="9" s="1"/>
  <c r="F37" s="1"/>
  <c r="D37" i="10" s="1"/>
  <c r="F37" s="1"/>
  <c r="D37" i="11" s="1"/>
  <c r="F37" s="1"/>
  <c r="D37" i="12" s="1"/>
  <c r="F37" s="1"/>
  <c r="D37" i="13" s="1"/>
  <c r="F37" s="1"/>
  <c r="D37" i="14" s="1"/>
  <c r="F37" s="1"/>
  <c r="D40" i="20"/>
  <c r="F40" s="1"/>
  <c r="D40" i="21" s="1"/>
  <c r="F40" s="1"/>
  <c r="D40" i="22" s="1"/>
  <c r="F40" s="1"/>
  <c r="D41" i="20"/>
  <c r="F41" s="1"/>
  <c r="D41" i="21" s="1"/>
  <c r="F41" s="1"/>
  <c r="D41" i="22" s="1"/>
  <c r="F41" s="1"/>
  <c r="D42" i="9"/>
  <c r="F42" s="1"/>
  <c r="D42" i="10" s="1"/>
  <c r="F42" s="1"/>
  <c r="D42" i="11" s="1"/>
  <c r="F42" s="1"/>
  <c r="D42" i="12" s="1"/>
  <c r="F42" s="1"/>
  <c r="D42" i="13" s="1"/>
  <c r="F42" s="1"/>
  <c r="D42" i="14" s="1"/>
  <c r="F42" s="1"/>
  <c r="D43" i="20"/>
  <c r="F43" s="1"/>
  <c r="D43" i="21" s="1"/>
  <c r="F43" s="1"/>
  <c r="D43" i="22" s="1"/>
  <c r="F43" s="1"/>
  <c r="D44" i="20"/>
  <c r="F44" s="1"/>
  <c r="D44" i="21" s="1"/>
  <c r="F44" s="1"/>
  <c r="D44" i="22" s="1"/>
  <c r="F44" s="1"/>
  <c r="D45" i="20"/>
  <c r="F45" s="1"/>
  <c r="D45" i="21" s="1"/>
  <c r="F45" s="1"/>
  <c r="D45" i="22" s="1"/>
  <c r="F45" s="1"/>
  <c r="D56" i="9"/>
  <c r="F56" s="1"/>
  <c r="D56" i="10" s="1"/>
  <c r="F56" s="1"/>
  <c r="D56" i="11" s="1"/>
  <c r="F56" s="1"/>
  <c r="D56" i="12" s="1"/>
  <c r="F56" s="1"/>
  <c r="D56" i="13" s="1"/>
  <c r="F56" s="1"/>
  <c r="D56" i="14" s="1"/>
  <c r="F56" s="1"/>
  <c r="D57" i="20"/>
  <c r="F57" s="1"/>
  <c r="D57" i="21" s="1"/>
  <c r="F57" s="1"/>
  <c r="D57" i="22" s="1"/>
  <c r="F57" s="1"/>
  <c r="D63" i="9"/>
  <c r="F63" s="1"/>
  <c r="D63" i="10" s="1"/>
  <c r="F63" s="1"/>
  <c r="D58" i="11" s="1"/>
  <c r="F58" s="1"/>
  <c r="D58" i="12" s="1"/>
  <c r="F58" s="1"/>
  <c r="D58" i="13" s="1"/>
  <c r="F58" s="1"/>
  <c r="D58" i="14" s="1"/>
  <c r="F58" s="1"/>
  <c r="D64" i="20"/>
  <c r="F64" s="1"/>
  <c r="D64" i="21" s="1"/>
  <c r="F64" s="1"/>
  <c r="D64" i="22" s="1"/>
  <c r="F64" s="1"/>
  <c r="D22" i="8"/>
  <c r="E12" i="14"/>
  <c r="E21"/>
  <c r="E24"/>
  <c r="E27"/>
  <c r="E32"/>
  <c r="E46"/>
  <c r="E50"/>
  <c r="E62"/>
  <c r="E66"/>
  <c r="E65"/>
  <c r="E12" i="13"/>
  <c r="E66"/>
  <c r="E21"/>
  <c r="E24"/>
  <c r="E27"/>
  <c r="E32"/>
  <c r="E46"/>
  <c r="E50"/>
  <c r="E62"/>
  <c r="E65"/>
  <c r="E12" i="12"/>
  <c r="E66"/>
  <c r="E21"/>
  <c r="E24"/>
  <c r="E27"/>
  <c r="E32"/>
  <c r="E46"/>
  <c r="E50"/>
  <c r="E62"/>
  <c r="E65"/>
  <c r="E12" i="11"/>
  <c r="E66"/>
  <c r="E21"/>
  <c r="E24"/>
  <c r="E27"/>
  <c r="E32"/>
  <c r="E46"/>
  <c r="E50"/>
  <c r="E62"/>
  <c r="E65"/>
  <c r="D58" i="9"/>
  <c r="F58" s="1"/>
  <c r="D58" i="10" s="1"/>
  <c r="F58" s="1"/>
  <c r="D59" i="20"/>
  <c r="F59" s="1"/>
  <c r="D59" i="21" s="1"/>
  <c r="F59" s="1"/>
  <c r="D59" i="22" s="1"/>
  <c r="F59" s="1"/>
  <c r="D60" i="20"/>
  <c r="F60" s="1"/>
  <c r="D60" i="21" s="1"/>
  <c r="F60" s="1"/>
  <c r="D60" i="22" s="1"/>
  <c r="F60" s="1"/>
  <c r="D61" i="20"/>
  <c r="F61" s="1"/>
  <c r="D61" i="21" s="1"/>
  <c r="F61" s="1"/>
  <c r="D61" i="22" s="1"/>
  <c r="F61" s="1"/>
  <c r="D62" i="20"/>
  <c r="F62" s="1"/>
  <c r="D62" i="21" s="1"/>
  <c r="F62" s="1"/>
  <c r="D62" i="22" s="1"/>
  <c r="F62" s="1"/>
  <c r="D66" i="20"/>
  <c r="F66" s="1"/>
  <c r="D66" i="21" s="1"/>
  <c r="F66" s="1"/>
  <c r="D66" i="22" s="1"/>
  <c r="F66" s="1"/>
  <c r="D67" i="20"/>
  <c r="F67" s="1"/>
  <c r="D67" i="21" s="1"/>
  <c r="F67" s="1"/>
  <c r="D67" i="22" s="1"/>
  <c r="F67" s="1"/>
  <c r="E12" i="10"/>
  <c r="E21"/>
  <c r="E24"/>
  <c r="E27"/>
  <c r="E32"/>
  <c r="E46"/>
  <c r="E50"/>
  <c r="E69"/>
  <c r="E72"/>
  <c r="E73"/>
  <c r="F22" i="8"/>
  <c r="D24" i="20" s="1"/>
  <c r="E12" i="9"/>
  <c r="E21"/>
  <c r="E24"/>
  <c r="E27"/>
  <c r="E32"/>
  <c r="E46"/>
  <c r="E73"/>
  <c r="E50"/>
  <c r="E69"/>
  <c r="E72"/>
  <c r="E22" i="8"/>
  <c r="D54" i="9"/>
  <c r="F54" s="1"/>
  <c r="D54" i="10" s="1"/>
  <c r="F54" s="1"/>
  <c r="D54" i="11" s="1"/>
  <c r="F54" s="1"/>
  <c r="D54" i="12" s="1"/>
  <c r="F54" s="1"/>
  <c r="D54" i="13" s="1"/>
  <c r="F54" s="1"/>
  <c r="D47" i="15" s="1"/>
  <c r="F47" s="1"/>
  <c r="D47" i="17" s="1"/>
  <c r="F47" s="1"/>
  <c r="D47" i="18" s="1"/>
  <c r="F47" s="1"/>
  <c r="D47" i="19" s="1"/>
  <c r="F47" s="1"/>
  <c r="D49" i="20"/>
  <c r="F49" s="1"/>
  <c r="D49" i="21" s="1"/>
  <c r="F49" s="1"/>
  <c r="D49" i="22" s="1"/>
  <c r="F49" s="1"/>
  <c r="D59" i="9"/>
  <c r="F59" s="1"/>
  <c r="D59" i="10" s="1"/>
  <c r="F59" s="1"/>
  <c r="D64" i="9"/>
  <c r="F64" s="1"/>
  <c r="D64" i="10" s="1"/>
  <c r="F64" s="1"/>
  <c r="D59" i="11" s="1"/>
  <c r="F59" s="1"/>
  <c r="D59" i="12" s="1"/>
  <c r="F59" s="1"/>
  <c r="D59" i="13" s="1"/>
  <c r="F59" s="1"/>
  <c r="D59" i="14" s="1"/>
  <c r="F59" s="1"/>
  <c r="D57" i="9"/>
  <c r="F57" s="1"/>
  <c r="D57" i="10" s="1"/>
  <c r="F57" s="1"/>
  <c r="D57" i="11" s="1"/>
  <c r="F57" s="1"/>
  <c r="D57" i="12" s="1"/>
  <c r="F57" s="1"/>
  <c r="D57" i="13" s="1"/>
  <c r="F57" s="1"/>
  <c r="D57" i="14" s="1"/>
  <c r="F57" s="1"/>
  <c r="D40" i="9"/>
  <c r="F40" s="1"/>
  <c r="D40" i="10" s="1"/>
  <c r="F40" s="1"/>
  <c r="D40" i="11" s="1"/>
  <c r="F40" s="1"/>
  <c r="D40" i="12" s="1"/>
  <c r="F40" s="1"/>
  <c r="D40" i="13" s="1"/>
  <c r="F40" s="1"/>
  <c r="D40" i="14" s="1"/>
  <c r="F40" s="1"/>
  <c r="D18" i="9"/>
  <c r="F18" s="1"/>
  <c r="D18" i="10" s="1"/>
  <c r="F18" s="1"/>
  <c r="D18" i="11" s="1"/>
  <c r="F18" s="1"/>
  <c r="D18" i="12" s="1"/>
  <c r="F18" s="1"/>
  <c r="D18" i="13" s="1"/>
  <c r="F18" s="1"/>
  <c r="D18" i="14" s="1"/>
  <c r="F18" s="1"/>
  <c r="D17" i="9"/>
  <c r="F17" s="1"/>
  <c r="D17" i="10" s="1"/>
  <c r="F17" s="1"/>
  <c r="D17" i="11" s="1"/>
  <c r="F17" s="1"/>
  <c r="D17" i="12" s="1"/>
  <c r="F17" s="1"/>
  <c r="D17" i="13" s="1"/>
  <c r="F17" s="1"/>
  <c r="D17" i="14" s="1"/>
  <c r="F17" s="1"/>
  <c r="D52" i="20"/>
  <c r="F52" s="1"/>
  <c r="D52" i="21" s="1"/>
  <c r="F52" s="1"/>
  <c r="D52" i="22" s="1"/>
  <c r="F52" s="1"/>
  <c r="D65" i="20"/>
  <c r="F65" s="1"/>
  <c r="D65" i="21" s="1"/>
  <c r="F65" s="1"/>
  <c r="D65" i="22" s="1"/>
  <c r="F65" s="1"/>
  <c r="D65" i="9"/>
  <c r="F65" s="1"/>
  <c r="D65" i="10" s="1"/>
  <c r="F65" s="1"/>
  <c r="D60" i="11" s="1"/>
  <c r="F60" s="1"/>
  <c r="D60" i="12" s="1"/>
  <c r="F60" s="1"/>
  <c r="D60" i="13" s="1"/>
  <c r="F60" s="1"/>
  <c r="D61" i="9"/>
  <c r="F61" s="1"/>
  <c r="D61" i="10" s="1"/>
  <c r="F61" s="1"/>
  <c r="D45" i="9"/>
  <c r="F45" s="1"/>
  <c r="D45" i="10" s="1"/>
  <c r="F45" s="1"/>
  <c r="D45" i="11" s="1"/>
  <c r="F45" s="1"/>
  <c r="D45" i="12" s="1"/>
  <c r="F45" s="1"/>
  <c r="D45" i="13" s="1"/>
  <c r="F45" s="1"/>
  <c r="D45" i="14" s="1"/>
  <c r="F45" s="1"/>
  <c r="D43" i="9"/>
  <c r="F43" s="1"/>
  <c r="D43" i="10" s="1"/>
  <c r="F43" s="1"/>
  <c r="D43" i="11" s="1"/>
  <c r="F43" s="1"/>
  <c r="D43" i="12" s="1"/>
  <c r="F43" s="1"/>
  <c r="D43" i="13" s="1"/>
  <c r="F43" s="1"/>
  <c r="D43" i="14" s="1"/>
  <c r="F43" s="1"/>
  <c r="D41" i="9"/>
  <c r="F41" s="1"/>
  <c r="D41" i="10" s="1"/>
  <c r="F41" s="1"/>
  <c r="D41" i="11" s="1"/>
  <c r="F41" s="1"/>
  <c r="D41" i="12" s="1"/>
  <c r="F41" s="1"/>
  <c r="D41" i="13" s="1"/>
  <c r="F41" s="1"/>
  <c r="D41" i="14" s="1"/>
  <c r="F41" s="1"/>
  <c r="D38" i="9"/>
  <c r="F38" s="1"/>
  <c r="D38" i="10" s="1"/>
  <c r="F38" s="1"/>
  <c r="D38" i="11" s="1"/>
  <c r="F38" s="1"/>
  <c r="D38" i="12" s="1"/>
  <c r="F38" s="1"/>
  <c r="D38" i="13" s="1"/>
  <c r="F38" s="1"/>
  <c r="D28" i="9"/>
  <c r="F28" s="1"/>
  <c r="D28" i="10" s="1"/>
  <c r="F28" s="1"/>
  <c r="D28" i="11" s="1"/>
  <c r="F28" s="1"/>
  <c r="D28" i="12" s="1"/>
  <c r="F28" s="1"/>
  <c r="D28" i="13" s="1"/>
  <c r="F28" s="1"/>
  <c r="D22" i="9"/>
  <c r="F22" s="1"/>
  <c r="D22" i="10" s="1"/>
  <c r="F22" s="1"/>
  <c r="D71" i="9"/>
  <c r="F71" s="1"/>
  <c r="D71" i="10" s="1"/>
  <c r="F71" s="1"/>
  <c r="D64" i="11" s="1"/>
  <c r="F64" s="1"/>
  <c r="D64" i="12" s="1"/>
  <c r="F64" s="1"/>
  <c r="D64" i="13" s="1"/>
  <c r="F64" s="1"/>
  <c r="D35" i="9"/>
  <c r="F35" s="1"/>
  <c r="D35" i="10" s="1"/>
  <c r="F35" s="1"/>
  <c r="D35" i="11" s="1"/>
  <c r="F35" s="1"/>
  <c r="D35" i="12" s="1"/>
  <c r="F35" s="1"/>
  <c r="D35" i="13" s="1"/>
  <c r="F35" s="1"/>
  <c r="D33" i="9"/>
  <c r="F33" s="1"/>
  <c r="D33" i="10" s="1"/>
  <c r="F33" s="1"/>
  <c r="D33" i="11" s="1"/>
  <c r="F33" s="1"/>
  <c r="D33" i="12" s="1"/>
  <c r="F33" s="1"/>
  <c r="D33" i="13" s="1"/>
  <c r="F33" s="1"/>
  <c r="D19" i="9"/>
  <c r="F19" s="1"/>
  <c r="D19" i="10" s="1"/>
  <c r="F19" s="1"/>
  <c r="D19" i="11" s="1"/>
  <c r="F19" s="1"/>
  <c r="D19" i="12" s="1"/>
  <c r="F19" s="1"/>
  <c r="D19" i="13" s="1"/>
  <c r="F19" s="1"/>
  <c r="D16" i="9"/>
  <c r="F16" s="1"/>
  <c r="D16" i="10" s="1"/>
  <c r="F16" s="1"/>
  <c r="D16" i="11" s="1"/>
  <c r="F16" s="1"/>
  <c r="D16" i="12" s="1"/>
  <c r="F16" s="1"/>
  <c r="D16" i="13" s="1"/>
  <c r="F16" s="1"/>
  <c r="F40" i="8" l="1"/>
  <c r="D34" i="9"/>
  <c r="F34" s="1"/>
  <c r="D34" i="10" s="1"/>
  <c r="F34" s="1"/>
  <c r="D34" i="11" s="1"/>
  <c r="F34" s="1"/>
  <c r="D34" i="12" s="1"/>
  <c r="F34" s="1"/>
  <c r="D34" i="13" s="1"/>
  <c r="F34" s="1"/>
  <c r="D29" i="9"/>
  <c r="F29" s="1"/>
  <c r="D29" i="10" s="1"/>
  <c r="F29" s="1"/>
  <c r="D29" i="11" s="1"/>
  <c r="F29" s="1"/>
  <c r="D29" i="12" s="1"/>
  <c r="F29" s="1"/>
  <c r="D29" i="13" s="1"/>
  <c r="F29" s="1"/>
  <c r="D54" i="14"/>
  <c r="F54" s="1"/>
  <c r="D63" i="20"/>
  <c r="F63" s="1"/>
  <c r="D63" i="21" s="1"/>
  <c r="F63" s="1"/>
  <c r="D63" i="22" s="1"/>
  <c r="F63" s="1"/>
  <c r="D66" i="9"/>
  <c r="F66" s="1"/>
  <c r="D66" i="10" s="1"/>
  <c r="F66" s="1"/>
  <c r="D62" i="9"/>
  <c r="F62" s="1"/>
  <c r="D62" i="10" s="1"/>
  <c r="F62" s="1"/>
  <c r="D50" i="8"/>
  <c r="D47" i="9"/>
  <c r="F47" s="1"/>
  <c r="D47" i="10" s="1"/>
  <c r="F47" s="1"/>
  <c r="D47" i="11" s="1"/>
  <c r="F47" s="1"/>
  <c r="D47" i="12" s="1"/>
  <c r="F47" s="1"/>
  <c r="D47" i="13" s="1"/>
  <c r="F47" s="1"/>
  <c r="D56" i="20"/>
  <c r="F56" s="1"/>
  <c r="D56" i="21" s="1"/>
  <c r="F56" s="1"/>
  <c r="D56" i="22" s="1"/>
  <c r="F56" s="1"/>
  <c r="D31" i="20"/>
  <c r="F31" s="1"/>
  <c r="D31" i="21" s="1"/>
  <c r="F31" s="1"/>
  <c r="D31" i="22" s="1"/>
  <c r="F31" s="1"/>
  <c r="F49" i="8"/>
  <c r="D72" i="20" s="1"/>
  <c r="F72" s="1"/>
  <c r="D72" i="21" s="1"/>
  <c r="F72" s="1"/>
  <c r="D72" i="22" s="1"/>
  <c r="F72" s="1"/>
  <c r="D55" i="20"/>
  <c r="F55" s="1"/>
  <c r="D55" i="21" s="1"/>
  <c r="F55" s="1"/>
  <c r="D55" i="22" s="1"/>
  <c r="F55" s="1"/>
  <c r="D51" i="20"/>
  <c r="F51" s="1"/>
  <c r="D51" i="21" s="1"/>
  <c r="F51" s="1"/>
  <c r="D51" i="22" s="1"/>
  <c r="F51" s="1"/>
  <c r="D26" i="9"/>
  <c r="F26" s="1"/>
  <c r="D26" i="10" s="1"/>
  <c r="F26" s="1"/>
  <c r="D26" i="11" s="1"/>
  <c r="F26" s="1"/>
  <c r="D26" i="12" s="1"/>
  <c r="F26" s="1"/>
  <c r="D26" i="13" s="1"/>
  <c r="F26" s="1"/>
  <c r="D26" i="14" s="1"/>
  <c r="F26" s="1"/>
  <c r="D72" i="9"/>
  <c r="F72" s="1"/>
  <c r="D72" i="10" s="1"/>
  <c r="F72" s="1"/>
  <c r="D65" i="11" s="1"/>
  <c r="F65" s="1"/>
  <c r="D65" i="12" s="1"/>
  <c r="F65" s="1"/>
  <c r="D65" i="13" s="1"/>
  <c r="F65" s="1"/>
  <c r="D42" i="15"/>
  <c r="F42" s="1"/>
  <c r="D42" i="17" s="1"/>
  <c r="F42" s="1"/>
  <c r="D42" i="18" s="1"/>
  <c r="F42" s="1"/>
  <c r="D42" i="19" s="1"/>
  <c r="F42" s="1"/>
  <c r="D49" i="14"/>
  <c r="F49" s="1"/>
  <c r="D69" i="20"/>
  <c r="F69" s="1"/>
  <c r="D69" i="21" s="1"/>
  <c r="F69" s="1"/>
  <c r="D69" i="22" s="1"/>
  <c r="F69" s="1"/>
  <c r="D69" i="9"/>
  <c r="F69" s="1"/>
  <c r="D69" i="10" s="1"/>
  <c r="F69" s="1"/>
  <c r="D62" i="11" s="1"/>
  <c r="F62" s="1"/>
  <c r="D62" i="12" s="1"/>
  <c r="F62" s="1"/>
  <c r="D62" i="13" s="1"/>
  <c r="F62" s="1"/>
  <c r="D62" i="14" s="1"/>
  <c r="F62" s="1"/>
  <c r="D50" i="9"/>
  <c r="F50" s="1"/>
  <c r="D50" i="10" s="1"/>
  <c r="F50" s="1"/>
  <c r="D50" i="11" s="1"/>
  <c r="F50" s="1"/>
  <c r="D50" i="12" s="1"/>
  <c r="F50" s="1"/>
  <c r="D50" i="13" s="1"/>
  <c r="F50" s="1"/>
  <c r="D50" i="14" s="1"/>
  <c r="F50" s="1"/>
  <c r="D50" i="20"/>
  <c r="F50" s="1"/>
  <c r="D50" i="21" s="1"/>
  <c r="F50" s="1"/>
  <c r="D50" i="22" s="1"/>
  <c r="F50" s="1"/>
  <c r="D58" i="20"/>
  <c r="F58" s="1"/>
  <c r="D58" i="21" s="1"/>
  <c r="F58" s="1"/>
  <c r="D58" i="22" s="1"/>
  <c r="F58" s="1"/>
  <c r="D48" i="20"/>
  <c r="F48" s="1"/>
  <c r="D48" i="21" s="1"/>
  <c r="F48" s="1"/>
  <c r="D48" i="22" s="1"/>
  <c r="F48" s="1"/>
  <c r="D67" i="9"/>
  <c r="F67" s="1"/>
  <c r="D67" i="10" s="1"/>
  <c r="F67" s="1"/>
  <c r="D60" i="9"/>
  <c r="F60" s="1"/>
  <c r="D60" i="10" s="1"/>
  <c r="F60" s="1"/>
  <c r="F36" i="8"/>
  <c r="D46" i="9" s="1"/>
  <c r="F46" s="1"/>
  <c r="D46" i="10" s="1"/>
  <c r="F46" s="1"/>
  <c r="D46" i="11" s="1"/>
  <c r="F46" s="1"/>
  <c r="D46" i="12" s="1"/>
  <c r="F46" s="1"/>
  <c r="D46" i="13" s="1"/>
  <c r="F46" s="1"/>
  <c r="D46" i="14" s="1"/>
  <c r="F46" s="1"/>
  <c r="D44" i="9"/>
  <c r="F44" s="1"/>
  <c r="D44" i="10" s="1"/>
  <c r="F44" s="1"/>
  <c r="D44" i="11" s="1"/>
  <c r="F44" s="1"/>
  <c r="D44" i="12" s="1"/>
  <c r="F44" s="1"/>
  <c r="D44" i="13" s="1"/>
  <c r="F44" s="1"/>
  <c r="D44" i="14" s="1"/>
  <c r="F44" s="1"/>
  <c r="D42" i="20"/>
  <c r="F42" s="1"/>
  <c r="D42" i="21" s="1"/>
  <c r="F42" s="1"/>
  <c r="D42" i="22" s="1"/>
  <c r="F42" s="1"/>
  <c r="D37" i="20"/>
  <c r="F37" s="1"/>
  <c r="D37" i="21" s="1"/>
  <c r="F37" s="1"/>
  <c r="D37" i="22" s="1"/>
  <c r="F37" s="1"/>
  <c r="D32" i="20"/>
  <c r="F32" s="1"/>
  <c r="D32" i="21" s="1"/>
  <c r="F32" s="1"/>
  <c r="D32" i="22" s="1"/>
  <c r="F32" s="1"/>
  <c r="D30" i="9"/>
  <c r="F30" s="1"/>
  <c r="D30" i="10" s="1"/>
  <c r="F30" s="1"/>
  <c r="D30" i="11" s="1"/>
  <c r="F30" s="1"/>
  <c r="D30" i="12" s="1"/>
  <c r="F30" s="1"/>
  <c r="D30" i="13" s="1"/>
  <c r="F30" s="1"/>
  <c r="D30" i="14" s="1"/>
  <c r="F30" s="1"/>
  <c r="D25" i="20"/>
  <c r="F25" s="1"/>
  <c r="D25" i="21" s="1"/>
  <c r="F25" s="1"/>
  <c r="D25" i="22" s="1"/>
  <c r="F25" s="1"/>
  <c r="D27" i="20"/>
  <c r="F27" s="1"/>
  <c r="D27" i="21" s="1"/>
  <c r="F27" s="1"/>
  <c r="D27" i="22" s="1"/>
  <c r="F27" s="1"/>
  <c r="F19" i="8"/>
  <c r="D21" i="9" s="1"/>
  <c r="F21" s="1"/>
  <c r="D21" i="10" s="1"/>
  <c r="F21" s="1"/>
  <c r="D21" i="11" s="1"/>
  <c r="F21" s="1"/>
  <c r="D21" i="12" s="1"/>
  <c r="F21" s="1"/>
  <c r="D21" i="13" s="1"/>
  <c r="F21" s="1"/>
  <c r="D21" i="14" s="1"/>
  <c r="F21" s="1"/>
  <c r="E50" i="8"/>
  <c r="F50" s="1"/>
  <c r="D73" i="20" s="1"/>
  <c r="F73" s="1"/>
  <c r="D73" i="21" s="1"/>
  <c r="F73" s="1"/>
  <c r="D73" i="22" s="1"/>
  <c r="F73" s="1"/>
  <c r="D24" i="9"/>
  <c r="D14"/>
  <c r="F14" s="1"/>
  <c r="D14" i="10" s="1"/>
  <c r="F14" s="1"/>
  <c r="D14" i="11" s="1"/>
  <c r="F14" s="1"/>
  <c r="D14" i="12" s="1"/>
  <c r="F14" s="1"/>
  <c r="D14" i="13" s="1"/>
  <c r="F14" s="1"/>
  <c r="D14" i="14" s="1"/>
  <c r="F14" s="1"/>
  <c r="D13" i="9"/>
  <c r="F13" s="1"/>
  <c r="D13" i="10" s="1"/>
  <c r="F13" s="1"/>
  <c r="D13" i="11" s="1"/>
  <c r="F13" s="1"/>
  <c r="D13" i="12" s="1"/>
  <c r="F13" s="1"/>
  <c r="D13" i="13" s="1"/>
  <c r="F13" s="1"/>
  <c r="D13" i="14" s="1"/>
  <c r="F13" s="1"/>
  <c r="F14" i="8"/>
  <c r="D12" i="20" s="1"/>
  <c r="F12" s="1"/>
  <c r="D12" i="21" s="1"/>
  <c r="F12" s="1"/>
  <c r="D12" i="22" s="1"/>
  <c r="F12" s="1"/>
  <c r="F24" i="9"/>
  <c r="D24" i="10" s="1"/>
  <c r="D43" i="15"/>
  <c r="F43" s="1"/>
  <c r="D43" i="17" s="1"/>
  <c r="F43" s="1"/>
  <c r="D43" i="18" s="1"/>
  <c r="F43" s="1"/>
  <c r="D43" i="19" s="1"/>
  <c r="F43" s="1"/>
  <c r="D36" i="15"/>
  <c r="F36" s="1"/>
  <c r="D36" i="17" s="1"/>
  <c r="F36" s="1"/>
  <c r="D36" i="18" s="1"/>
  <c r="F36" s="1"/>
  <c r="D36" i="19" s="1"/>
  <c r="F36" s="1"/>
  <c r="D38" i="14"/>
  <c r="F38" s="1"/>
  <c r="D60"/>
  <c r="F60" s="1"/>
  <c r="D49" i="15"/>
  <c r="F49" s="1"/>
  <c r="D49" i="17" s="1"/>
  <c r="F49" s="1"/>
  <c r="D49" i="18" s="1"/>
  <c r="F49" s="1"/>
  <c r="D49" i="19" s="1"/>
  <c r="F49" s="1"/>
  <c r="D45" i="15"/>
  <c r="F45" s="1"/>
  <c r="D45" i="17" s="1"/>
  <c r="F45" s="1"/>
  <c r="D45" i="18" s="1"/>
  <c r="F45" s="1"/>
  <c r="D45" i="19" s="1"/>
  <c r="F45" s="1"/>
  <c r="F24" i="10"/>
  <c r="D24" i="11" s="1"/>
  <c r="D22"/>
  <c r="F22" s="1"/>
  <c r="D53" i="15"/>
  <c r="F53" s="1"/>
  <c r="D53" i="17" s="1"/>
  <c r="F53" s="1"/>
  <c r="D53" i="18" s="1"/>
  <c r="F53" s="1"/>
  <c r="D53" i="19" s="1"/>
  <c r="F53" s="1"/>
  <c r="D64" i="14"/>
  <c r="F64" s="1"/>
  <c r="D34" i="15"/>
  <c r="F34" s="1"/>
  <c r="D34" i="17" s="1"/>
  <c r="F34" s="1"/>
  <c r="D34" i="18" s="1"/>
  <c r="F34" s="1"/>
  <c r="D34" i="19" s="1"/>
  <c r="F34" s="1"/>
  <c r="D35" i="14"/>
  <c r="F35" s="1"/>
  <c r="D33"/>
  <c r="F33" s="1"/>
  <c r="D32" i="15"/>
  <c r="D28" i="14"/>
  <c r="F28" s="1"/>
  <c r="D28" i="15"/>
  <c r="D54"/>
  <c r="F54" s="1"/>
  <c r="D54" i="17" s="1"/>
  <c r="F54" s="1"/>
  <c r="D54" i="18" s="1"/>
  <c r="F54" s="1"/>
  <c r="D54" i="19" s="1"/>
  <c r="F54" s="1"/>
  <c r="D65" i="14"/>
  <c r="F65" s="1"/>
  <c r="D19" i="15"/>
  <c r="F19" s="1"/>
  <c r="D19" i="17" s="1"/>
  <c r="F19" s="1"/>
  <c r="D19" i="18" s="1"/>
  <c r="F19" s="1"/>
  <c r="D19" i="19" s="1"/>
  <c r="F19" s="1"/>
  <c r="D19" i="14"/>
  <c r="F19" s="1"/>
  <c r="D16"/>
  <c r="F16" s="1"/>
  <c r="D16" i="15"/>
  <c r="F16" s="1"/>
  <c r="D16" i="17" s="1"/>
  <c r="F16" s="1"/>
  <c r="D16" i="18" s="1"/>
  <c r="F16" s="1"/>
  <c r="D16" i="19" s="1"/>
  <c r="F16" s="1"/>
  <c r="D9" i="15"/>
  <c r="F9" s="1"/>
  <c r="D9" i="17" s="1"/>
  <c r="F9" s="1"/>
  <c r="D9" i="18" s="1"/>
  <c r="F9" s="1"/>
  <c r="D9" i="19" s="1"/>
  <c r="F9" s="1"/>
  <c r="D9" i="14"/>
  <c r="F9" s="1"/>
  <c r="D26" i="15"/>
  <c r="F24" i="20"/>
  <c r="D24" i="21" s="1"/>
  <c r="D22"/>
  <c r="F22" s="1"/>
  <c r="D52" i="15"/>
  <c r="F52" s="1"/>
  <c r="D52" i="17" s="1"/>
  <c r="F52" s="1"/>
  <c r="D52" i="18" s="1"/>
  <c r="F52" s="1"/>
  <c r="D52" i="19" s="1"/>
  <c r="F52" s="1"/>
  <c r="D63" i="14"/>
  <c r="F63" s="1"/>
  <c r="D48" i="15"/>
  <c r="F48" s="1"/>
  <c r="D48" i="17" s="1"/>
  <c r="F48" s="1"/>
  <c r="D48" i="18" s="1"/>
  <c r="F48" s="1"/>
  <c r="D48" i="19" s="1"/>
  <c r="F48" s="1"/>
  <c r="D55" i="14"/>
  <c r="F55" s="1"/>
  <c r="D51"/>
  <c r="F51" s="1"/>
  <c r="D44" i="15"/>
  <c r="D15" i="14"/>
  <c r="F15" s="1"/>
  <c r="D15" i="15"/>
  <c r="D50"/>
  <c r="F50" s="1"/>
  <c r="D50" i="17" s="1"/>
  <c r="F50" s="1"/>
  <c r="D50" i="18" s="1"/>
  <c r="F50" s="1"/>
  <c r="D50" i="19" s="1"/>
  <c r="F50" s="1"/>
  <c r="D61" i="14"/>
  <c r="F61" s="1"/>
  <c r="D46" i="15"/>
  <c r="F46" s="1"/>
  <c r="D46" i="17" s="1"/>
  <c r="F46" s="1"/>
  <c r="D46" i="18" s="1"/>
  <c r="F46" s="1"/>
  <c r="D46" i="19" s="1"/>
  <c r="F46" s="1"/>
  <c r="D53" i="14"/>
  <c r="F53" s="1"/>
  <c r="D29"/>
  <c r="F29" s="1"/>
  <c r="D29" i="15"/>
  <c r="F29" s="1"/>
  <c r="D29" i="17" s="1"/>
  <c r="F29" s="1"/>
  <c r="D29" i="18" s="1"/>
  <c r="F29" s="1"/>
  <c r="D29" i="19" s="1"/>
  <c r="F29" s="1"/>
  <c r="D23" i="15"/>
  <c r="F23" s="1"/>
  <c r="D23" i="17" s="1"/>
  <c r="F23" s="1"/>
  <c r="D23" i="18" s="1"/>
  <c r="F23" s="1"/>
  <c r="D23" i="19" s="1"/>
  <c r="F23" s="1"/>
  <c r="D23" i="14"/>
  <c r="F23" s="1"/>
  <c r="D41" i="15"/>
  <c r="F41" s="1"/>
  <c r="D41" i="17" s="1"/>
  <c r="F41" s="1"/>
  <c r="D41" i="18" s="1"/>
  <c r="F41" s="1"/>
  <c r="D41" i="19" s="1"/>
  <c r="F41" s="1"/>
  <c r="D48" i="14"/>
  <c r="F48" s="1"/>
  <c r="D37" i="15"/>
  <c r="F37" s="1"/>
  <c r="D37" i="17" s="1"/>
  <c r="F37" s="1"/>
  <c r="D37" i="18" s="1"/>
  <c r="F37" s="1"/>
  <c r="D37" i="19" s="1"/>
  <c r="F37" s="1"/>
  <c r="D39" i="14"/>
  <c r="F39" s="1"/>
  <c r="D33" i="15"/>
  <c r="F33" s="1"/>
  <c r="D33" i="17" s="1"/>
  <c r="F33" s="1"/>
  <c r="D33" i="18" s="1"/>
  <c r="F33" s="1"/>
  <c r="D33" i="19" s="1"/>
  <c r="F33" s="1"/>
  <c r="D34" i="14"/>
  <c r="F34" s="1"/>
  <c r="D20"/>
  <c r="F20" s="1"/>
  <c r="D20" i="15"/>
  <c r="F20" s="1"/>
  <c r="D20" i="17" s="1"/>
  <c r="F20" s="1"/>
  <c r="D20" i="18" s="1"/>
  <c r="F20" s="1"/>
  <c r="D20" i="19" s="1"/>
  <c r="F20" s="1"/>
  <c r="D11" i="14"/>
  <c r="F11" s="1"/>
  <c r="D11" i="15"/>
  <c r="F11" s="1"/>
  <c r="D11" i="17" s="1"/>
  <c r="F11" s="1"/>
  <c r="D11" i="18" s="1"/>
  <c r="F11" s="1"/>
  <c r="D11" i="19" s="1"/>
  <c r="F11" s="1"/>
  <c r="D10" i="15"/>
  <c r="F10" s="1"/>
  <c r="D10" i="17" s="1"/>
  <c r="F10" s="1"/>
  <c r="D10" i="18" s="1"/>
  <c r="F10" s="1"/>
  <c r="D10" i="19" s="1"/>
  <c r="F10" s="1"/>
  <c r="D10" i="14"/>
  <c r="F10" s="1"/>
  <c r="D21" i="20" l="1"/>
  <c r="F21" s="1"/>
  <c r="D21" i="21" s="1"/>
  <c r="F21" s="1"/>
  <c r="D21" i="22" s="1"/>
  <c r="F21" s="1"/>
  <c r="D47" i="14"/>
  <c r="F47" s="1"/>
  <c r="D40" i="15"/>
  <c r="F40" s="1"/>
  <c r="D40" i="17" s="1"/>
  <c r="F40" s="1"/>
  <c r="D40" i="18" s="1"/>
  <c r="F40" s="1"/>
  <c r="D40" i="19" s="1"/>
  <c r="F40" s="1"/>
  <c r="D12" i="9"/>
  <c r="F12" s="1"/>
  <c r="D12" i="10" s="1"/>
  <c r="F12" s="1"/>
  <c r="D12" i="11" s="1"/>
  <c r="F12" s="1"/>
  <c r="D12" i="12" s="1"/>
  <c r="F12" s="1"/>
  <c r="D12" i="13" s="1"/>
  <c r="F12" s="1"/>
  <c r="D46" i="20"/>
  <c r="F46" s="1"/>
  <c r="D46" i="21" s="1"/>
  <c r="F46" s="1"/>
  <c r="D46" i="22" s="1"/>
  <c r="F46" s="1"/>
  <c r="D30" i="15"/>
  <c r="F30" s="1"/>
  <c r="D30" i="17" s="1"/>
  <c r="F30" s="1"/>
  <c r="D30" i="18" s="1"/>
  <c r="F30" s="1"/>
  <c r="D30" i="19" s="1"/>
  <c r="F30" s="1"/>
  <c r="D73" i="9"/>
  <c r="F73" s="1"/>
  <c r="D73" i="10" s="1"/>
  <c r="F73" s="1"/>
  <c r="D66" i="11" s="1"/>
  <c r="F66" s="1"/>
  <c r="D66" i="12" s="1"/>
  <c r="F66" s="1"/>
  <c r="D66" i="13" s="1"/>
  <c r="F24" i="11"/>
  <c r="D24" i="12" s="1"/>
  <c r="D22"/>
  <c r="F22" s="1"/>
  <c r="F15" i="15"/>
  <c r="D15" i="17" s="1"/>
  <c r="F15" s="1"/>
  <c r="D15" i="18" s="1"/>
  <c r="F15" s="1"/>
  <c r="D15" i="19" s="1"/>
  <c r="F15" s="1"/>
  <c r="D21" i="15"/>
  <c r="D22" i="22"/>
  <c r="F22" s="1"/>
  <c r="F24" s="1"/>
  <c r="F24" i="21"/>
  <c r="D24" i="22" s="1"/>
  <c r="F28" i="15"/>
  <c r="D28" i="17" s="1"/>
  <c r="F28" s="1"/>
  <c r="D28" i="18" s="1"/>
  <c r="F28" s="1"/>
  <c r="D28" i="19" s="1"/>
  <c r="F28" s="1"/>
  <c r="F26" i="15"/>
  <c r="D26" i="17" s="1"/>
  <c r="F26" s="1"/>
  <c r="D26" i="18" s="1"/>
  <c r="F26" s="1"/>
  <c r="D26" i="19" s="1"/>
  <c r="F26" s="1"/>
  <c r="D27" i="15"/>
  <c r="F27" s="1"/>
  <c r="D27" i="17" s="1"/>
  <c r="F27" s="1"/>
  <c r="D27" i="18" s="1"/>
  <c r="F27" s="1"/>
  <c r="D27" i="19" s="1"/>
  <c r="F27" s="1"/>
  <c r="F32" i="15"/>
  <c r="D32" i="17" s="1"/>
  <c r="F32" s="1"/>
  <c r="D32" i="18" s="1"/>
  <c r="F32" s="1"/>
  <c r="D32" i="19" s="1"/>
  <c r="F32" s="1"/>
  <c r="D39" i="15"/>
  <c r="F39" s="1"/>
  <c r="D39" i="17" s="1"/>
  <c r="F39" s="1"/>
  <c r="D39" i="18" s="1"/>
  <c r="F39" s="1"/>
  <c r="D39" i="19" s="1"/>
  <c r="F39" s="1"/>
  <c r="D51" i="15"/>
  <c r="F51" s="1"/>
  <c r="D51" i="17" s="1"/>
  <c r="F51" s="1"/>
  <c r="D51" i="18" s="1"/>
  <c r="F51" s="1"/>
  <c r="D51" i="19" s="1"/>
  <c r="F51" s="1"/>
  <c r="F44" i="15"/>
  <c r="D44" i="17" s="1"/>
  <c r="F44" s="1"/>
  <c r="D44" i="18" s="1"/>
  <c r="F44" s="1"/>
  <c r="D44" i="19" s="1"/>
  <c r="F44" s="1"/>
  <c r="D12" i="15" l="1"/>
  <c r="F12" s="1"/>
  <c r="D12" i="17" s="1"/>
  <c r="F12" s="1"/>
  <c r="D12" i="18" s="1"/>
  <c r="F12" s="1"/>
  <c r="D12" i="19" s="1"/>
  <c r="F12" s="1"/>
  <c r="D12" i="14"/>
  <c r="F12" s="1"/>
  <c r="D31" i="15"/>
  <c r="F31" s="1"/>
  <c r="D31" i="17" s="1"/>
  <c r="F31" s="1"/>
  <c r="D31" i="18" s="1"/>
  <c r="F31" s="1"/>
  <c r="D31" i="19" s="1"/>
  <c r="F31" s="1"/>
  <c r="D22" i="13"/>
  <c r="F22" s="1"/>
  <c r="F24" i="12"/>
  <c r="D24" i="13" s="1"/>
  <c r="F21" i="15"/>
  <c r="D21" i="17" s="1"/>
  <c r="F21" s="1"/>
  <c r="D21" i="18" s="1"/>
  <c r="F21" s="1"/>
  <c r="D21" i="19" s="1"/>
  <c r="F21" s="1"/>
  <c r="D22" i="15" l="1"/>
  <c r="F22" s="1"/>
  <c r="F24" i="13"/>
  <c r="D22" i="14"/>
  <c r="F22" s="1"/>
  <c r="F24" s="1"/>
  <c r="F66" s="1"/>
  <c r="D24" l="1"/>
  <c r="D66" s="1"/>
  <c r="D24" i="15"/>
  <c r="D55" s="1"/>
  <c r="F55" s="1"/>
  <c r="D55" i="17" s="1"/>
  <c r="F55" s="1"/>
  <c r="D55" i="18" s="1"/>
  <c r="F55" s="1"/>
  <c r="D55" i="19" s="1"/>
  <c r="F55" s="1"/>
  <c r="F66" i="13"/>
  <c r="F24" i="15"/>
  <c r="D24" i="17" s="1"/>
  <c r="D22"/>
  <c r="F22" s="1"/>
  <c r="F24" l="1"/>
  <c r="D24" i="18" s="1"/>
  <c r="D22"/>
  <c r="F22" s="1"/>
  <c r="F24" l="1"/>
  <c r="D24" i="19" s="1"/>
  <c r="D22"/>
  <c r="F22" s="1"/>
  <c r="F24" s="1"/>
</calcChain>
</file>

<file path=xl/sharedStrings.xml><?xml version="1.0" encoding="utf-8"?>
<sst xmlns="http://schemas.openxmlformats.org/spreadsheetml/2006/main" count="905" uniqueCount="122">
  <si>
    <t>Учреждение</t>
  </si>
  <si>
    <t xml:space="preserve">Отчет </t>
  </si>
  <si>
    <t>по расшифровке кассового расхода</t>
  </si>
  <si>
    <t>№ п/п</t>
  </si>
  <si>
    <t>Наименование расхода</t>
  </si>
  <si>
    <t>Классификация расходов</t>
  </si>
  <si>
    <t>Итого с нарастающим итогом</t>
  </si>
  <si>
    <t>Примечание</t>
  </si>
  <si>
    <t>Итого по ст.212</t>
  </si>
  <si>
    <t>Итого по ст.223</t>
  </si>
  <si>
    <t>Итого по ст.225</t>
  </si>
  <si>
    <t>Итого по ст.226</t>
  </si>
  <si>
    <t>ВСЕГО  РАСХОДОВ</t>
  </si>
  <si>
    <t>(в рублях)</t>
  </si>
  <si>
    <t>книгопродукция</t>
  </si>
  <si>
    <t>суточные при командировках</t>
  </si>
  <si>
    <t>Руководитель</t>
  </si>
  <si>
    <t>Итого по ст.221</t>
  </si>
  <si>
    <t>коммунальные услуги</t>
  </si>
  <si>
    <t>Итого по ст.340</t>
  </si>
  <si>
    <t>канцелярские товары</t>
  </si>
  <si>
    <t xml:space="preserve">абонентская плата </t>
  </si>
  <si>
    <t>програмное обеспечение</t>
  </si>
  <si>
    <t>бухгалтерские услуги</t>
  </si>
  <si>
    <t>сотовая связь</t>
  </si>
  <si>
    <t>Итого по ст.310</t>
  </si>
  <si>
    <t>Итого по ст.290</t>
  </si>
  <si>
    <t>подписка</t>
  </si>
  <si>
    <t>антивирус</t>
  </si>
  <si>
    <t>тонер</t>
  </si>
  <si>
    <t>чернильницы</t>
  </si>
  <si>
    <t>настройка ПО 1С</t>
  </si>
  <si>
    <t>междугородняя связь</t>
  </si>
  <si>
    <t>интернет в кредит</t>
  </si>
  <si>
    <t>картридж</t>
  </si>
  <si>
    <t>почтовые расходы</t>
  </si>
  <si>
    <t>С.П. Кудрин</t>
  </si>
  <si>
    <t>Итого по ст.222</t>
  </si>
  <si>
    <t>картридж-пленка</t>
  </si>
  <si>
    <t>заправка картриджа</t>
  </si>
  <si>
    <t xml:space="preserve">внутризоновые переговоры </t>
  </si>
  <si>
    <t>замена ключа ПО 1С</t>
  </si>
  <si>
    <t>ремонт копир.аппарата</t>
  </si>
  <si>
    <t>ремонт систем.блока</t>
  </si>
  <si>
    <t>образоват.услуги</t>
  </si>
  <si>
    <t>хоз.товары</t>
  </si>
  <si>
    <t>пени</t>
  </si>
  <si>
    <t>доступ к устр-ву</t>
  </si>
  <si>
    <t>изготовление папок</t>
  </si>
  <si>
    <t>услуги за оформ.кабинета</t>
  </si>
  <si>
    <t>изготовление багет</t>
  </si>
  <si>
    <t>транспортные расходы</t>
  </si>
  <si>
    <t>набор стаканов</t>
  </si>
  <si>
    <t>набор фужеров</t>
  </si>
  <si>
    <t>набор рюмок</t>
  </si>
  <si>
    <t>чайный набор</t>
  </si>
  <si>
    <t>чайный сервиз</t>
  </si>
  <si>
    <t>фильтр</t>
  </si>
  <si>
    <t>изгот. вкладыша в папку</t>
  </si>
  <si>
    <t>изготовление грамот</t>
  </si>
  <si>
    <t>Отчет за ноябрь</t>
  </si>
  <si>
    <t>путевка в санаторий</t>
  </si>
  <si>
    <t>обучение на семинаре</t>
  </si>
  <si>
    <t xml:space="preserve">картридж </t>
  </si>
  <si>
    <t>сетевой фильтр</t>
  </si>
  <si>
    <t>чистящие салфетки</t>
  </si>
  <si>
    <t>предостав.доступа иабоненс.обслуж.прогр.</t>
  </si>
  <si>
    <t>на 01.04.2010г.</t>
  </si>
  <si>
    <t>Отчет по состоянию на 01.03.10</t>
  </si>
  <si>
    <t>Отчет за март</t>
  </si>
  <si>
    <t>информ.-консульт.услуги по 1С</t>
  </si>
  <si>
    <t xml:space="preserve">Дума ГО ЗАТО Свободный  912 0103 0020400 500  </t>
  </si>
  <si>
    <t>на 01.05.2010г.</t>
  </si>
  <si>
    <t>Отчет по состоянию на 01.04.10</t>
  </si>
  <si>
    <t>Отчет за апрель</t>
  </si>
  <si>
    <t>восст.кас.расх.</t>
  </si>
  <si>
    <t>на 01.06.2010г.</t>
  </si>
  <si>
    <t>Отчет по состоянию на 01.05.10</t>
  </si>
  <si>
    <t>Отчет за май</t>
  </si>
  <si>
    <t>на 01.07.2010г.</t>
  </si>
  <si>
    <t>Отчет по состоянию на 01.06.10</t>
  </si>
  <si>
    <t>Отчет за июнь</t>
  </si>
  <si>
    <t>Отчет за июль</t>
  </si>
  <si>
    <t>на 01.09.2010г.</t>
  </si>
  <si>
    <t>Отчет за август</t>
  </si>
  <si>
    <t>на 01.08.2010г.</t>
  </si>
  <si>
    <t>значки штампованные</t>
  </si>
  <si>
    <t>Отчет по состоянию на 01.08.10</t>
  </si>
  <si>
    <t>Исполнитель: ________________________ Е.В. Панферова</t>
  </si>
  <si>
    <t>на 01.10.2010г.</t>
  </si>
  <si>
    <t>Отчет по состоянию на 01.09.10</t>
  </si>
  <si>
    <t>Отчет за сентябрь</t>
  </si>
  <si>
    <t>на 01.11.2010г.</t>
  </si>
  <si>
    <t>Отчет по состоянию на 01.10.10</t>
  </si>
  <si>
    <t>Отчет за октябрь</t>
  </si>
  <si>
    <t>на 01.12.2010г.</t>
  </si>
  <si>
    <t>Отчет по состоянию на 01.11.10</t>
  </si>
  <si>
    <t>набор открыток</t>
  </si>
  <si>
    <t>на 01.01.2011г.</t>
  </si>
  <si>
    <t>Отчет за декабрь</t>
  </si>
  <si>
    <t>Отчет по состоянию на 01.12.10</t>
  </si>
  <si>
    <t xml:space="preserve">Дума ГО ЗАТО Свободный  912 0103 0020400 500 </t>
  </si>
  <si>
    <t>на 01.07.2011г.</t>
  </si>
  <si>
    <t>Отчет за 2 квартал</t>
  </si>
  <si>
    <t>Отчет по состоянию на 01.07.10</t>
  </si>
  <si>
    <t>Отчет за 3 квартал</t>
  </si>
  <si>
    <t>на 01.10.2011г.</t>
  </si>
  <si>
    <t>на 01.01.2012г.</t>
  </si>
  <si>
    <t>Отчет за 4 квартал</t>
  </si>
  <si>
    <t>сот.телефон</t>
  </si>
  <si>
    <t>зеркало</t>
  </si>
  <si>
    <t>лампы люм.</t>
  </si>
  <si>
    <t>шредер</t>
  </si>
  <si>
    <t>монитор</t>
  </si>
  <si>
    <t>выплата по уходу за ребенком до 3 лет</t>
  </si>
  <si>
    <t>(наименование учреждения)</t>
  </si>
  <si>
    <t>на ___________________г.</t>
  </si>
  <si>
    <t>Расходы по состоянию на____________</t>
  </si>
  <si>
    <t>Расход за ___ квартал</t>
  </si>
  <si>
    <t>Гл.бухгалтер</t>
  </si>
  <si>
    <t>_______________</t>
  </si>
  <si>
    <t>Приложение  6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</si>
</sst>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4" fontId="0" fillId="0" borderId="2" xfId="0" applyNumberFormat="1" applyBorder="1"/>
    <xf numFmtId="4" fontId="0" fillId="0" borderId="3" xfId="0" applyNumberFormat="1" applyBorder="1"/>
    <xf numFmtId="4" fontId="3" fillId="0" borderId="3" xfId="0" applyNumberFormat="1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5" xfId="0" applyFill="1" applyBorder="1" applyAlignment="1">
      <alignment wrapText="1"/>
    </xf>
    <xf numFmtId="3" fontId="0" fillId="0" borderId="0" xfId="0" applyNumberFormat="1"/>
    <xf numFmtId="0" fontId="3" fillId="0" borderId="6" xfId="0" applyFont="1" applyBorder="1" applyAlignment="1">
      <alignment horizontal="center"/>
    </xf>
    <xf numFmtId="4" fontId="1" fillId="0" borderId="3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0" fillId="0" borderId="9" xfId="0" applyNumberFormat="1" applyBorder="1"/>
    <xf numFmtId="4" fontId="3" fillId="0" borderId="4" xfId="0" applyNumberFormat="1" applyFont="1" applyBorder="1"/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3" xfId="0" applyFill="1" applyBorder="1" applyAlignment="1">
      <alignment wrapText="1"/>
    </xf>
    <xf numFmtId="0" fontId="1" fillId="0" borderId="7" xfId="0" applyFont="1" applyBorder="1" applyAlignment="1">
      <alignment horizontal="left"/>
    </xf>
    <xf numFmtId="4" fontId="0" fillId="0" borderId="4" xfId="0" applyNumberFormat="1" applyBorder="1"/>
    <xf numFmtId="4" fontId="0" fillId="0" borderId="5" xfId="0" applyNumberFormat="1" applyBorder="1"/>
    <xf numFmtId="0" fontId="1" fillId="0" borderId="0" xfId="0" applyFont="1"/>
    <xf numFmtId="0" fontId="2" fillId="0" borderId="10" xfId="0" applyFont="1" applyBorder="1" applyAlignment="1">
      <alignment horizontal="center"/>
    </xf>
    <xf numFmtId="4" fontId="5" fillId="0" borderId="3" xfId="0" applyNumberFormat="1" applyFont="1" applyBorder="1"/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workbookViewId="0">
      <selection activeCell="C9" sqref="C9"/>
    </sheetView>
  </sheetViews>
  <sheetFormatPr defaultRowHeight="12.75"/>
  <cols>
    <col min="1" max="1" width="4.5703125" customWidth="1"/>
    <col min="2" max="2" width="23" customWidth="1"/>
    <col min="3" max="3" width="15.42578125" customWidth="1"/>
    <col min="4" max="4" width="14.7109375" customWidth="1"/>
    <col min="5" max="5" width="12.85546875" customWidth="1"/>
    <col min="6" max="6" width="15.5703125" customWidth="1"/>
    <col min="7" max="7" width="14.85546875" customWidth="1"/>
  </cols>
  <sheetData>
    <row r="1" spans="1:7">
      <c r="A1" s="9"/>
      <c r="G1" s="44" t="s">
        <v>121</v>
      </c>
    </row>
    <row r="2" spans="1:7">
      <c r="A2" s="17"/>
    </row>
    <row r="3" spans="1:7" ht="15.75">
      <c r="A3" s="43" t="s">
        <v>1</v>
      </c>
      <c r="B3" s="43"/>
      <c r="C3" s="43"/>
      <c r="D3" s="43"/>
      <c r="E3" s="43"/>
      <c r="F3" s="43"/>
      <c r="G3" s="43"/>
    </row>
    <row r="4" spans="1:7" ht="15.75">
      <c r="A4" s="43" t="s">
        <v>2</v>
      </c>
      <c r="B4" s="43"/>
      <c r="C4" s="43"/>
      <c r="D4" s="43"/>
      <c r="E4" s="43"/>
      <c r="F4" s="43"/>
      <c r="G4" s="43"/>
    </row>
    <row r="5" spans="1:7" ht="15.75">
      <c r="A5" s="37"/>
      <c r="B5" s="37"/>
      <c r="C5" s="41"/>
      <c r="D5" s="41"/>
      <c r="E5" s="41"/>
      <c r="F5" s="37"/>
      <c r="G5" s="37"/>
    </row>
    <row r="6" spans="1:7" ht="15.75">
      <c r="A6" s="37"/>
      <c r="B6" s="37"/>
      <c r="C6" s="42" t="s">
        <v>115</v>
      </c>
      <c r="D6" s="42"/>
      <c r="E6" s="42"/>
      <c r="F6" s="37"/>
      <c r="G6" s="37"/>
    </row>
    <row r="7" spans="1:7" ht="15.75">
      <c r="A7" s="43" t="s">
        <v>116</v>
      </c>
      <c r="B7" s="43"/>
      <c r="C7" s="43"/>
      <c r="D7" s="43"/>
      <c r="E7" s="43"/>
      <c r="F7" s="43"/>
      <c r="G7" s="43"/>
    </row>
    <row r="8" spans="1:7" ht="13.5" thickBot="1">
      <c r="G8" s="10" t="s">
        <v>13</v>
      </c>
    </row>
    <row r="9" spans="1:7" ht="51.75" thickBot="1">
      <c r="A9" s="1" t="s">
        <v>3</v>
      </c>
      <c r="B9" s="1" t="s">
        <v>4</v>
      </c>
      <c r="C9" s="1" t="s">
        <v>5</v>
      </c>
      <c r="D9" s="1" t="s">
        <v>117</v>
      </c>
      <c r="E9" s="1" t="s">
        <v>118</v>
      </c>
      <c r="F9" s="1" t="s">
        <v>6</v>
      </c>
      <c r="G9" s="1" t="s">
        <v>7</v>
      </c>
    </row>
    <row r="10" spans="1:7" ht="13.5" thickBo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</row>
    <row r="11" spans="1:7">
      <c r="A11" s="4">
        <v>1</v>
      </c>
      <c r="B11" s="13"/>
      <c r="C11" s="2"/>
      <c r="D11" s="22"/>
      <c r="E11" s="6"/>
      <c r="F11" s="22">
        <f t="shared" ref="F11:F21" si="0">D11+E11</f>
        <v>0</v>
      </c>
      <c r="G11" s="2"/>
    </row>
    <row r="12" spans="1:7">
      <c r="A12" s="3">
        <v>2</v>
      </c>
      <c r="B12" s="12"/>
      <c r="C12" s="3"/>
      <c r="D12" s="7"/>
      <c r="E12" s="7"/>
      <c r="F12" s="7">
        <f t="shared" si="0"/>
        <v>0</v>
      </c>
      <c r="G12" s="3"/>
    </row>
    <row r="13" spans="1:7">
      <c r="A13" s="3">
        <v>3</v>
      </c>
      <c r="B13" s="12"/>
      <c r="C13" s="3"/>
      <c r="D13" s="33"/>
      <c r="E13" s="7"/>
      <c r="F13" s="7">
        <f t="shared" si="0"/>
        <v>0</v>
      </c>
      <c r="G13" s="3"/>
    </row>
    <row r="14" spans="1:7">
      <c r="A14" s="38" t="s">
        <v>8</v>
      </c>
      <c r="B14" s="39"/>
      <c r="C14" s="40"/>
      <c r="D14" s="8">
        <f>SUM(D11:D13)</f>
        <v>0</v>
      </c>
      <c r="E14" s="8">
        <f>SUM(E11:E13)</f>
        <v>0</v>
      </c>
      <c r="F14" s="8">
        <f t="shared" si="0"/>
        <v>0</v>
      </c>
      <c r="G14" s="5"/>
    </row>
    <row r="15" spans="1:7">
      <c r="A15" s="3">
        <v>1</v>
      </c>
      <c r="B15" s="12"/>
      <c r="C15" s="3"/>
      <c r="D15" s="32"/>
      <c r="E15" s="7"/>
      <c r="F15" s="7">
        <f t="shared" si="0"/>
        <v>0</v>
      </c>
      <c r="G15" s="3"/>
    </row>
    <row r="16" spans="1:7">
      <c r="A16" s="3">
        <v>2</v>
      </c>
      <c r="B16" s="30"/>
      <c r="C16" s="3"/>
      <c r="D16" s="32"/>
      <c r="E16" s="7"/>
      <c r="F16" s="7">
        <f t="shared" si="0"/>
        <v>0</v>
      </c>
      <c r="G16" s="3"/>
    </row>
    <row r="17" spans="1:7">
      <c r="A17" s="3">
        <v>3</v>
      </c>
      <c r="B17" s="30"/>
      <c r="C17" s="3"/>
      <c r="D17" s="32"/>
      <c r="E17" s="7"/>
      <c r="F17" s="7">
        <f t="shared" si="0"/>
        <v>0</v>
      </c>
      <c r="G17" s="3"/>
    </row>
    <row r="18" spans="1:7">
      <c r="A18" s="3">
        <v>4</v>
      </c>
      <c r="B18" s="30"/>
      <c r="C18" s="3"/>
      <c r="D18" s="32"/>
      <c r="E18" s="7"/>
      <c r="F18" s="7">
        <f t="shared" si="0"/>
        <v>0</v>
      </c>
      <c r="G18" s="3"/>
    </row>
    <row r="19" spans="1:7" s="9" customFormat="1">
      <c r="A19" s="38" t="s">
        <v>17</v>
      </c>
      <c r="B19" s="39"/>
      <c r="C19" s="40"/>
      <c r="D19" s="8">
        <f>SUM(D15:D18)</f>
        <v>0</v>
      </c>
      <c r="E19" s="8">
        <f>SUM(E15:E18)</f>
        <v>0</v>
      </c>
      <c r="F19" s="8">
        <f t="shared" si="0"/>
        <v>0</v>
      </c>
      <c r="G19" s="5"/>
    </row>
    <row r="20" spans="1:7" s="9" customFormat="1">
      <c r="A20" s="29">
        <v>1</v>
      </c>
      <c r="B20" s="26"/>
      <c r="C20" s="27"/>
      <c r="D20" s="32"/>
      <c r="E20" s="19"/>
      <c r="F20" s="7">
        <f t="shared" si="0"/>
        <v>0</v>
      </c>
      <c r="G20" s="5"/>
    </row>
    <row r="21" spans="1:7" s="9" customFormat="1">
      <c r="A21" s="18"/>
      <c r="B21" s="28"/>
      <c r="C21" s="27"/>
      <c r="D21" s="8"/>
      <c r="E21" s="8"/>
      <c r="F21" s="7">
        <f t="shared" si="0"/>
        <v>0</v>
      </c>
      <c r="G21" s="5"/>
    </row>
    <row r="22" spans="1:7" s="9" customFormat="1">
      <c r="A22" s="38" t="s">
        <v>37</v>
      </c>
      <c r="B22" s="39"/>
      <c r="C22" s="40"/>
      <c r="D22" s="8">
        <f>SUM(D20:D21)</f>
        <v>0</v>
      </c>
      <c r="E22" s="8">
        <f>SUM(E20:E21)</f>
        <v>0</v>
      </c>
      <c r="F22" s="8">
        <f>SUM(F20:F21)</f>
        <v>0</v>
      </c>
      <c r="G22" s="5"/>
    </row>
    <row r="23" spans="1:7">
      <c r="A23" s="3">
        <v>1</v>
      </c>
      <c r="B23" s="14"/>
      <c r="C23" s="3"/>
      <c r="D23" s="32"/>
      <c r="E23" s="7"/>
      <c r="F23" s="7">
        <f t="shared" ref="F23:F44" si="1">D23+E23</f>
        <v>0</v>
      </c>
      <c r="G23" s="3"/>
    </row>
    <row r="24" spans="1:7">
      <c r="A24" s="3">
        <v>2</v>
      </c>
      <c r="B24" s="12"/>
      <c r="C24" s="3"/>
      <c r="D24" s="7"/>
      <c r="E24" s="7"/>
      <c r="F24" s="7">
        <f t="shared" si="1"/>
        <v>0</v>
      </c>
      <c r="G24" s="3"/>
    </row>
    <row r="25" spans="1:7" s="9" customFormat="1">
      <c r="A25" s="38" t="s">
        <v>9</v>
      </c>
      <c r="B25" s="39"/>
      <c r="C25" s="40"/>
      <c r="D25" s="8">
        <f>SUM(D23:D24)</f>
        <v>0</v>
      </c>
      <c r="E25" s="8">
        <f>SUM(E23:E24)</f>
        <v>0</v>
      </c>
      <c r="F25" s="8">
        <f t="shared" si="1"/>
        <v>0</v>
      </c>
      <c r="G25" s="5"/>
    </row>
    <row r="26" spans="1:7">
      <c r="A26" s="3">
        <v>1</v>
      </c>
      <c r="B26" s="3"/>
      <c r="C26" s="3"/>
      <c r="D26" s="32"/>
      <c r="E26" s="7"/>
      <c r="F26" s="7">
        <f t="shared" si="1"/>
        <v>0</v>
      </c>
      <c r="G26" s="3"/>
    </row>
    <row r="27" spans="1:7">
      <c r="A27" s="3">
        <v>2</v>
      </c>
      <c r="B27" s="3"/>
      <c r="C27" s="3"/>
      <c r="D27" s="32"/>
      <c r="E27" s="7"/>
      <c r="F27" s="7">
        <f t="shared" si="1"/>
        <v>0</v>
      </c>
      <c r="G27" s="3"/>
    </row>
    <row r="28" spans="1:7">
      <c r="A28" s="3">
        <v>3</v>
      </c>
      <c r="B28" s="3"/>
      <c r="C28" s="3"/>
      <c r="D28" s="32"/>
      <c r="E28" s="7"/>
      <c r="F28" s="7">
        <f t="shared" si="1"/>
        <v>0</v>
      </c>
      <c r="G28" s="3"/>
    </row>
    <row r="29" spans="1:7">
      <c r="A29" s="3">
        <v>4</v>
      </c>
      <c r="B29" s="3"/>
      <c r="C29" s="3"/>
      <c r="D29" s="32"/>
      <c r="E29" s="7"/>
      <c r="F29" s="7">
        <f t="shared" si="1"/>
        <v>0</v>
      </c>
      <c r="G29" s="3"/>
    </row>
    <row r="30" spans="1:7" s="9" customFormat="1">
      <c r="A30" s="38" t="s">
        <v>10</v>
      </c>
      <c r="B30" s="39"/>
      <c r="C30" s="40"/>
      <c r="D30" s="8">
        <f>SUM(D26:D29)</f>
        <v>0</v>
      </c>
      <c r="E30" s="8">
        <f>SUM(E26:E29)</f>
        <v>0</v>
      </c>
      <c r="F30" s="8">
        <f t="shared" si="1"/>
        <v>0</v>
      </c>
      <c r="G30" s="5"/>
    </row>
    <row r="31" spans="1:7">
      <c r="A31" s="3">
        <v>1</v>
      </c>
      <c r="B31" s="3"/>
      <c r="C31" s="3"/>
      <c r="D31" s="32"/>
      <c r="E31" s="7"/>
      <c r="F31" s="7">
        <f t="shared" si="1"/>
        <v>0</v>
      </c>
      <c r="G31" s="3"/>
    </row>
    <row r="32" spans="1:7">
      <c r="A32" s="3">
        <v>2</v>
      </c>
      <c r="B32" s="3"/>
      <c r="C32" s="3"/>
      <c r="D32" s="32"/>
      <c r="E32" s="7"/>
      <c r="F32" s="7">
        <f t="shared" si="1"/>
        <v>0</v>
      </c>
      <c r="G32" s="3"/>
    </row>
    <row r="33" spans="1:7">
      <c r="A33" s="3">
        <v>3</v>
      </c>
      <c r="B33" s="12"/>
      <c r="C33" s="3"/>
      <c r="D33" s="32"/>
      <c r="E33" s="7"/>
      <c r="F33" s="7">
        <f t="shared" si="1"/>
        <v>0</v>
      </c>
      <c r="G33" s="3"/>
    </row>
    <row r="34" spans="1:7">
      <c r="A34" s="3">
        <v>4</v>
      </c>
      <c r="B34" s="12"/>
      <c r="C34" s="3"/>
      <c r="D34" s="32"/>
      <c r="E34" s="7"/>
      <c r="F34" s="7">
        <f t="shared" si="1"/>
        <v>0</v>
      </c>
      <c r="G34" s="3"/>
    </row>
    <row r="35" spans="1:7">
      <c r="A35" s="3">
        <v>5</v>
      </c>
      <c r="B35" s="12"/>
      <c r="C35" s="3"/>
      <c r="D35" s="32"/>
      <c r="E35" s="7"/>
      <c r="F35" s="7">
        <f t="shared" si="1"/>
        <v>0</v>
      </c>
      <c r="G35" s="3"/>
    </row>
    <row r="36" spans="1:7" s="9" customFormat="1">
      <c r="A36" s="38" t="s">
        <v>11</v>
      </c>
      <c r="B36" s="39"/>
      <c r="C36" s="40"/>
      <c r="D36" s="8">
        <f>SUM(D31:D35)</f>
        <v>0</v>
      </c>
      <c r="E36" s="8">
        <f>SUM(E31:E35)</f>
        <v>0</v>
      </c>
      <c r="F36" s="8">
        <f t="shared" si="1"/>
        <v>0</v>
      </c>
      <c r="G36" s="5"/>
    </row>
    <row r="37" spans="1:7" s="9" customFormat="1">
      <c r="A37" s="25">
        <v>1</v>
      </c>
      <c r="B37" s="3"/>
      <c r="C37" s="21"/>
      <c r="D37" s="32"/>
      <c r="E37" s="19"/>
      <c r="F37" s="7">
        <f t="shared" si="1"/>
        <v>0</v>
      </c>
      <c r="G37" s="5"/>
    </row>
    <row r="38" spans="1:7" s="9" customFormat="1">
      <c r="A38" s="29">
        <v>2</v>
      </c>
      <c r="B38" s="31"/>
      <c r="C38" s="21"/>
      <c r="D38" s="32"/>
      <c r="E38" s="19"/>
      <c r="F38" s="7">
        <f t="shared" si="1"/>
        <v>0</v>
      </c>
      <c r="G38" s="5"/>
    </row>
    <row r="39" spans="1:7" s="9" customFormat="1">
      <c r="A39" s="18"/>
      <c r="B39" s="20"/>
      <c r="C39" s="21"/>
      <c r="D39" s="19"/>
      <c r="E39" s="19"/>
      <c r="F39" s="7">
        <f t="shared" si="1"/>
        <v>0</v>
      </c>
      <c r="G39" s="5"/>
    </row>
    <row r="40" spans="1:7" s="9" customFormat="1">
      <c r="A40" s="38" t="s">
        <v>26</v>
      </c>
      <c r="B40" s="39"/>
      <c r="C40" s="40"/>
      <c r="D40" s="8">
        <f>SUM(D37:D39)</f>
        <v>0</v>
      </c>
      <c r="E40" s="8">
        <f>SUM(E37:E39)</f>
        <v>0</v>
      </c>
      <c r="F40" s="8">
        <f t="shared" si="1"/>
        <v>0</v>
      </c>
      <c r="G40" s="5"/>
    </row>
    <row r="41" spans="1:7">
      <c r="A41" s="3">
        <v>1</v>
      </c>
      <c r="B41" s="3"/>
      <c r="C41" s="3"/>
      <c r="D41" s="32"/>
      <c r="E41" s="7"/>
      <c r="F41" s="7">
        <f t="shared" si="1"/>
        <v>0</v>
      </c>
      <c r="G41" s="3"/>
    </row>
    <row r="42" spans="1:7">
      <c r="A42" s="3">
        <v>2</v>
      </c>
      <c r="B42" s="3"/>
      <c r="C42" s="3"/>
      <c r="D42" s="32"/>
      <c r="E42" s="7"/>
      <c r="F42" s="7">
        <f t="shared" si="1"/>
        <v>0</v>
      </c>
      <c r="G42" s="3"/>
    </row>
    <row r="43" spans="1:7">
      <c r="A43" s="3">
        <v>3</v>
      </c>
      <c r="B43" s="3"/>
      <c r="C43" s="3"/>
      <c r="D43" s="32"/>
      <c r="E43" s="7"/>
      <c r="F43" s="7">
        <f t="shared" si="1"/>
        <v>0</v>
      </c>
      <c r="G43" s="3"/>
    </row>
    <row r="44" spans="1:7">
      <c r="A44" s="3">
        <v>4</v>
      </c>
      <c r="B44" s="3"/>
      <c r="C44" s="3"/>
      <c r="D44" s="32"/>
      <c r="E44" s="7"/>
      <c r="F44" s="7">
        <f t="shared" si="1"/>
        <v>0</v>
      </c>
      <c r="G44" s="3"/>
    </row>
    <row r="45" spans="1:7">
      <c r="A45" s="3">
        <v>5</v>
      </c>
      <c r="B45" s="3"/>
      <c r="C45" s="3"/>
      <c r="D45" s="32"/>
      <c r="E45" s="7"/>
      <c r="F45" s="7">
        <f t="shared" ref="F45:F50" si="2">D45+E45</f>
        <v>0</v>
      </c>
      <c r="G45" s="3"/>
    </row>
    <row r="46" spans="1:7">
      <c r="A46" s="38" t="s">
        <v>19</v>
      </c>
      <c r="B46" s="39"/>
      <c r="C46" s="40"/>
      <c r="D46" s="8">
        <f>SUM(D41:D45)</f>
        <v>0</v>
      </c>
      <c r="E46" s="8">
        <f>SUM(E41:E45)</f>
        <v>0</v>
      </c>
      <c r="F46" s="8">
        <f t="shared" si="2"/>
        <v>0</v>
      </c>
      <c r="G46" s="3"/>
    </row>
    <row r="47" spans="1:7">
      <c r="A47" s="3">
        <v>1</v>
      </c>
      <c r="B47" s="3"/>
      <c r="C47" s="3"/>
      <c r="D47" s="32"/>
      <c r="E47" s="7"/>
      <c r="F47" s="7">
        <f t="shared" si="2"/>
        <v>0</v>
      </c>
      <c r="G47" s="3"/>
    </row>
    <row r="48" spans="1:7">
      <c r="A48" s="3">
        <v>2</v>
      </c>
      <c r="B48" s="3"/>
      <c r="C48" s="3"/>
      <c r="D48" s="32"/>
      <c r="E48" s="7"/>
      <c r="F48" s="7">
        <f t="shared" si="2"/>
        <v>0</v>
      </c>
      <c r="G48" s="3"/>
    </row>
    <row r="49" spans="1:7" s="9" customFormat="1">
      <c r="A49" s="38" t="s">
        <v>25</v>
      </c>
      <c r="B49" s="39"/>
      <c r="C49" s="40"/>
      <c r="D49" s="8">
        <f>SUM(D47:D48)</f>
        <v>0</v>
      </c>
      <c r="E49" s="8">
        <f>SUM(E47:E48)</f>
        <v>0</v>
      </c>
      <c r="F49" s="8">
        <f t="shared" si="2"/>
        <v>0</v>
      </c>
      <c r="G49" s="5"/>
    </row>
    <row r="50" spans="1:7" s="9" customFormat="1">
      <c r="A50" s="38" t="s">
        <v>12</v>
      </c>
      <c r="B50" s="39"/>
      <c r="C50" s="40"/>
      <c r="D50" s="8">
        <f>D14+D19+D25+D30+D36+D49+D40+D46+D22</f>
        <v>0</v>
      </c>
      <c r="E50" s="8">
        <f>E14+E19+E25+E30+E36+E49+E46</f>
        <v>0</v>
      </c>
      <c r="F50" s="23">
        <f t="shared" si="2"/>
        <v>0</v>
      </c>
      <c r="G50" s="5"/>
    </row>
    <row r="53" spans="1:7">
      <c r="B53" s="9" t="s">
        <v>16</v>
      </c>
      <c r="E53" s="9" t="s">
        <v>120</v>
      </c>
    </row>
    <row r="54" spans="1:7">
      <c r="B54" s="9"/>
    </row>
    <row r="55" spans="1:7">
      <c r="B55" s="9" t="s">
        <v>119</v>
      </c>
      <c r="E55" t="s">
        <v>120</v>
      </c>
    </row>
    <row r="56" spans="1:7">
      <c r="B56" s="9"/>
    </row>
  </sheetData>
  <mergeCells count="15">
    <mergeCell ref="A49:C49"/>
    <mergeCell ref="A50:C50"/>
    <mergeCell ref="A3:G3"/>
    <mergeCell ref="A4:G4"/>
    <mergeCell ref="A7:G7"/>
    <mergeCell ref="A14:C14"/>
    <mergeCell ref="A19:C19"/>
    <mergeCell ref="A25:C25"/>
    <mergeCell ref="A30:C30"/>
    <mergeCell ref="A46:C46"/>
    <mergeCell ref="A40:C40"/>
    <mergeCell ref="C5:E5"/>
    <mergeCell ref="C6:E6"/>
    <mergeCell ref="A22:C22"/>
    <mergeCell ref="A36:C36"/>
  </mergeCells>
  <phoneticPr fontId="2" type="noConversion"/>
  <pageMargins left="1.03" right="0.23" top="0.26" bottom="0.3" header="0.5" footer="0.5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opLeftCell="A25" workbookViewId="0">
      <selection activeCell="G70" sqref="G70"/>
    </sheetView>
  </sheetViews>
  <sheetFormatPr defaultRowHeight="12.75"/>
  <cols>
    <col min="1" max="1" width="4.5703125" customWidth="1"/>
    <col min="2" max="2" width="23" customWidth="1"/>
    <col min="3" max="3" width="15.42578125" customWidth="1"/>
    <col min="4" max="4" width="14.7109375" customWidth="1"/>
    <col min="5" max="5" width="12.85546875" customWidth="1"/>
    <col min="6" max="6" width="15.5703125" customWidth="1"/>
    <col min="7" max="7" width="14.85546875" customWidth="1"/>
  </cols>
  <sheetData>
    <row r="1" spans="1:7">
      <c r="A1" s="9" t="s">
        <v>71</v>
      </c>
      <c r="G1" s="15" t="s">
        <v>0</v>
      </c>
    </row>
    <row r="2" spans="1:7">
      <c r="A2" s="17"/>
    </row>
    <row r="3" spans="1:7" ht="15.75">
      <c r="A3" s="43" t="s">
        <v>1</v>
      </c>
      <c r="B3" s="43"/>
      <c r="C3" s="43"/>
      <c r="D3" s="43"/>
      <c r="E3" s="43"/>
      <c r="F3" s="43"/>
      <c r="G3" s="43"/>
    </row>
    <row r="4" spans="1:7" ht="15.75">
      <c r="A4" s="43" t="s">
        <v>2</v>
      </c>
      <c r="B4" s="43"/>
      <c r="C4" s="43"/>
      <c r="D4" s="43"/>
      <c r="E4" s="43"/>
      <c r="F4" s="43"/>
      <c r="G4" s="43"/>
    </row>
    <row r="5" spans="1:7" ht="15.75">
      <c r="A5" s="43" t="s">
        <v>83</v>
      </c>
      <c r="B5" s="43"/>
      <c r="C5" s="43"/>
      <c r="D5" s="43"/>
      <c r="E5" s="43"/>
      <c r="F5" s="43"/>
      <c r="G5" s="43"/>
    </row>
    <row r="6" spans="1:7" ht="13.5" thickBot="1">
      <c r="G6" s="10" t="s">
        <v>13</v>
      </c>
    </row>
    <row r="7" spans="1:7" ht="39" thickBot="1">
      <c r="A7" s="1" t="s">
        <v>3</v>
      </c>
      <c r="B7" s="1" t="s">
        <v>4</v>
      </c>
      <c r="C7" s="1" t="s">
        <v>5</v>
      </c>
      <c r="D7" s="1" t="s">
        <v>87</v>
      </c>
      <c r="E7" s="1" t="s">
        <v>84</v>
      </c>
      <c r="F7" s="1" t="s">
        <v>6</v>
      </c>
      <c r="G7" s="1" t="s">
        <v>7</v>
      </c>
    </row>
    <row r="8" spans="1:7" ht="13.5" thickBo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7">
      <c r="A9" s="4">
        <v>1</v>
      </c>
      <c r="B9" s="13" t="s">
        <v>14</v>
      </c>
      <c r="C9" s="2"/>
      <c r="D9" s="22">
        <f>июль!F9</f>
        <v>0</v>
      </c>
      <c r="E9" s="6"/>
      <c r="F9" s="22">
        <f t="shared" ref="F9:F23" si="0">D9+E9</f>
        <v>0</v>
      </c>
      <c r="G9" s="2"/>
    </row>
    <row r="10" spans="1:7">
      <c r="A10" s="3">
        <v>2</v>
      </c>
      <c r="B10" s="12" t="s">
        <v>61</v>
      </c>
      <c r="C10" s="3"/>
      <c r="D10" s="7">
        <f>июль!F10</f>
        <v>0</v>
      </c>
      <c r="E10" s="7"/>
      <c r="F10" s="7">
        <f t="shared" si="0"/>
        <v>0</v>
      </c>
      <c r="G10" s="3"/>
    </row>
    <row r="11" spans="1:7" ht="25.5">
      <c r="A11" s="3">
        <v>3</v>
      </c>
      <c r="B11" s="12" t="s">
        <v>15</v>
      </c>
      <c r="C11" s="3"/>
      <c r="D11" s="7">
        <f>июль!F11</f>
        <v>0</v>
      </c>
      <c r="E11" s="7"/>
      <c r="F11" s="7">
        <f t="shared" si="0"/>
        <v>0</v>
      </c>
      <c r="G11" s="3"/>
    </row>
    <row r="12" spans="1:7" s="9" customFormat="1">
      <c r="A12" s="38" t="s">
        <v>8</v>
      </c>
      <c r="B12" s="39"/>
      <c r="C12" s="40"/>
      <c r="D12" s="8">
        <f>июль!F12</f>
        <v>0</v>
      </c>
      <c r="E12" s="8">
        <f>SUM(E9:E11)</f>
        <v>0</v>
      </c>
      <c r="F12" s="8">
        <f t="shared" si="0"/>
        <v>0</v>
      </c>
      <c r="G12" s="5"/>
    </row>
    <row r="13" spans="1:7">
      <c r="A13" s="3">
        <v>1</v>
      </c>
      <c r="B13" s="12" t="s">
        <v>21</v>
      </c>
      <c r="C13" s="3"/>
      <c r="D13" s="7">
        <f>июль!F13</f>
        <v>5115.3</v>
      </c>
      <c r="E13" s="7">
        <v>855.5</v>
      </c>
      <c r="F13" s="7">
        <f t="shared" si="0"/>
        <v>5970.8</v>
      </c>
      <c r="G13" s="3"/>
    </row>
    <row r="14" spans="1:7" ht="25.5">
      <c r="A14" s="3">
        <v>2</v>
      </c>
      <c r="B14" s="30" t="s">
        <v>40</v>
      </c>
      <c r="C14" s="3"/>
      <c r="D14" s="7">
        <f>июль!F14</f>
        <v>2641.56</v>
      </c>
      <c r="E14" s="7">
        <v>304.14</v>
      </c>
      <c r="F14" s="7">
        <f t="shared" si="0"/>
        <v>2945.7</v>
      </c>
      <c r="G14" s="3"/>
    </row>
    <row r="15" spans="1:7">
      <c r="A15" s="3">
        <v>3</v>
      </c>
      <c r="B15" s="30" t="s">
        <v>47</v>
      </c>
      <c r="C15" s="3"/>
      <c r="D15" s="7">
        <f>июль!F15</f>
        <v>0</v>
      </c>
      <c r="E15" s="7"/>
      <c r="F15" s="7">
        <f t="shared" si="0"/>
        <v>0</v>
      </c>
      <c r="G15" s="3"/>
    </row>
    <row r="16" spans="1:7">
      <c r="A16" s="3">
        <v>4</v>
      </c>
      <c r="B16" s="30" t="s">
        <v>33</v>
      </c>
      <c r="C16" s="3"/>
      <c r="D16" s="7">
        <f>июль!F16</f>
        <v>0</v>
      </c>
      <c r="E16" s="7"/>
      <c r="F16" s="7">
        <f t="shared" si="0"/>
        <v>0</v>
      </c>
      <c r="G16" s="3"/>
    </row>
    <row r="17" spans="1:7">
      <c r="A17" s="3">
        <v>5</v>
      </c>
      <c r="B17" s="16" t="s">
        <v>32</v>
      </c>
      <c r="C17" s="3"/>
      <c r="D17" s="7" t="e">
        <f>июль!F17</f>
        <v>#REF!</v>
      </c>
      <c r="E17" s="7">
        <v>183.84</v>
      </c>
      <c r="F17" s="7" t="e">
        <f t="shared" si="0"/>
        <v>#REF!</v>
      </c>
      <c r="G17" s="3"/>
    </row>
    <row r="18" spans="1:7">
      <c r="A18" s="3">
        <v>6</v>
      </c>
      <c r="B18" s="12" t="s">
        <v>24</v>
      </c>
      <c r="C18" s="3"/>
      <c r="D18" s="7" t="e">
        <f>июль!F18</f>
        <v>#REF!</v>
      </c>
      <c r="E18" s="7">
        <v>500</v>
      </c>
      <c r="F18" s="7" t="e">
        <f t="shared" si="0"/>
        <v>#REF!</v>
      </c>
      <c r="G18" s="3" t="s">
        <v>75</v>
      </c>
    </row>
    <row r="19" spans="1:7" ht="25.5">
      <c r="A19" s="3">
        <v>7</v>
      </c>
      <c r="B19" s="12" t="s">
        <v>66</v>
      </c>
      <c r="C19" s="3"/>
      <c r="D19" s="7" t="e">
        <f>июль!F19</f>
        <v>#REF!</v>
      </c>
      <c r="E19" s="7"/>
      <c r="F19" s="7" t="e">
        <f t="shared" si="0"/>
        <v>#REF!</v>
      </c>
      <c r="G19" s="3"/>
    </row>
    <row r="20" spans="1:7">
      <c r="A20" s="3">
        <v>8</v>
      </c>
      <c r="B20" s="12" t="s">
        <v>35</v>
      </c>
      <c r="C20" s="3"/>
      <c r="D20" s="7" t="e">
        <f>июль!F20</f>
        <v>#REF!</v>
      </c>
      <c r="E20" s="7"/>
      <c r="F20" s="7" t="e">
        <f t="shared" si="0"/>
        <v>#REF!</v>
      </c>
      <c r="G20" s="3"/>
    </row>
    <row r="21" spans="1:7" s="9" customFormat="1">
      <c r="A21" s="38" t="s">
        <v>17</v>
      </c>
      <c r="B21" s="39"/>
      <c r="C21" s="40"/>
      <c r="D21" s="8">
        <f>июль!F21</f>
        <v>9896.23</v>
      </c>
      <c r="E21" s="8">
        <f>SUM(E13:E20)</f>
        <v>1843.4799999999998</v>
      </c>
      <c r="F21" s="8">
        <f t="shared" si="0"/>
        <v>11739.71</v>
      </c>
      <c r="G21" s="5"/>
    </row>
    <row r="22" spans="1:7" s="9" customFormat="1">
      <c r="A22" s="29">
        <v>1</v>
      </c>
      <c r="B22" s="26" t="s">
        <v>51</v>
      </c>
      <c r="C22" s="27"/>
      <c r="D22" s="7">
        <f>июль!F22</f>
        <v>0</v>
      </c>
      <c r="E22" s="19"/>
      <c r="F22" s="7">
        <f t="shared" si="0"/>
        <v>0</v>
      </c>
      <c r="G22" s="5"/>
    </row>
    <row r="23" spans="1:7" s="9" customFormat="1">
      <c r="A23" s="18"/>
      <c r="B23" s="28"/>
      <c r="C23" s="27"/>
      <c r="D23" s="7">
        <f>июль!F23</f>
        <v>0</v>
      </c>
      <c r="E23" s="8"/>
      <c r="F23" s="7">
        <f t="shared" si="0"/>
        <v>0</v>
      </c>
      <c r="G23" s="5"/>
    </row>
    <row r="24" spans="1:7" s="9" customFormat="1">
      <c r="A24" s="38" t="s">
        <v>37</v>
      </c>
      <c r="B24" s="39"/>
      <c r="C24" s="40"/>
      <c r="D24" s="8">
        <f>июль!F24</f>
        <v>0</v>
      </c>
      <c r="E24" s="8">
        <f>SUM(E22:E23)</f>
        <v>0</v>
      </c>
      <c r="F24" s="8">
        <f>SUM(F22:F23)</f>
        <v>0</v>
      </c>
      <c r="G24" s="5"/>
    </row>
    <row r="25" spans="1:7">
      <c r="A25" s="3">
        <v>1</v>
      </c>
      <c r="B25" s="14" t="s">
        <v>18</v>
      </c>
      <c r="C25" s="3"/>
      <c r="D25" s="7">
        <f>июль!F25</f>
        <v>1651.1200000000001</v>
      </c>
      <c r="E25" s="7">
        <v>32.71</v>
      </c>
      <c r="F25" s="7">
        <f t="shared" ref="F25:F65" si="1">D25+E25</f>
        <v>1683.8300000000002</v>
      </c>
      <c r="G25" s="3"/>
    </row>
    <row r="26" spans="1:7">
      <c r="A26" s="3">
        <v>2</v>
      </c>
      <c r="B26" s="12"/>
      <c r="C26" s="3"/>
      <c r="D26" s="7">
        <f>июль!F26</f>
        <v>0</v>
      </c>
      <c r="E26" s="7"/>
      <c r="F26" s="7">
        <f t="shared" si="1"/>
        <v>0</v>
      </c>
      <c r="G26" s="3"/>
    </row>
    <row r="27" spans="1:7" s="9" customFormat="1">
      <c r="A27" s="38" t="s">
        <v>9</v>
      </c>
      <c r="B27" s="39"/>
      <c r="C27" s="40"/>
      <c r="D27" s="8">
        <f>июль!F27</f>
        <v>1651.1200000000001</v>
      </c>
      <c r="E27" s="8">
        <f>SUM(E25:E26)</f>
        <v>32.71</v>
      </c>
      <c r="F27" s="8">
        <f t="shared" si="1"/>
        <v>1683.8300000000002</v>
      </c>
      <c r="G27" s="5"/>
    </row>
    <row r="28" spans="1:7">
      <c r="A28" s="3">
        <v>1</v>
      </c>
      <c r="B28" s="3" t="s">
        <v>39</v>
      </c>
      <c r="C28" s="3"/>
      <c r="D28" s="7">
        <f>июль!F28</f>
        <v>750</v>
      </c>
      <c r="E28" s="7"/>
      <c r="F28" s="7">
        <f t="shared" si="1"/>
        <v>750</v>
      </c>
      <c r="G28" s="3"/>
    </row>
    <row r="29" spans="1:7" s="34" customFormat="1">
      <c r="A29" s="24">
        <v>2</v>
      </c>
      <c r="B29" s="24" t="s">
        <v>42</v>
      </c>
      <c r="C29" s="24"/>
      <c r="D29" s="7">
        <f>июль!F29</f>
        <v>0</v>
      </c>
      <c r="E29" s="19"/>
      <c r="F29" s="19">
        <f t="shared" si="1"/>
        <v>0</v>
      </c>
      <c r="G29" s="24"/>
    </row>
    <row r="30" spans="1:7">
      <c r="A30" s="3">
        <v>3</v>
      </c>
      <c r="B30" s="3" t="s">
        <v>43</v>
      </c>
      <c r="C30" s="3"/>
      <c r="D30" s="7">
        <f>июль!F30</f>
        <v>0</v>
      </c>
      <c r="E30" s="7"/>
      <c r="F30" s="7">
        <f t="shared" si="1"/>
        <v>0</v>
      </c>
      <c r="G30" s="3"/>
    </row>
    <row r="31" spans="1:7">
      <c r="A31" s="3">
        <v>4</v>
      </c>
      <c r="B31" s="3"/>
      <c r="C31" s="3"/>
      <c r="D31" s="7">
        <f>июль!F31</f>
        <v>0</v>
      </c>
      <c r="E31" s="7"/>
      <c r="F31" s="7">
        <f t="shared" si="1"/>
        <v>0</v>
      </c>
      <c r="G31" s="3"/>
    </row>
    <row r="32" spans="1:7" s="9" customFormat="1">
      <c r="A32" s="38" t="s">
        <v>10</v>
      </c>
      <c r="B32" s="39"/>
      <c r="C32" s="40"/>
      <c r="D32" s="8">
        <f>июль!F32</f>
        <v>750</v>
      </c>
      <c r="E32" s="8">
        <f>SUM(E28:E31)</f>
        <v>0</v>
      </c>
      <c r="F32" s="8">
        <f t="shared" si="1"/>
        <v>750</v>
      </c>
      <c r="G32" s="5"/>
    </row>
    <row r="33" spans="1:7">
      <c r="A33" s="3">
        <v>1</v>
      </c>
      <c r="B33" s="3" t="s">
        <v>22</v>
      </c>
      <c r="C33" s="3"/>
      <c r="D33" s="7">
        <f>июль!F33</f>
        <v>0</v>
      </c>
      <c r="E33" s="7"/>
      <c r="F33" s="7">
        <f t="shared" si="1"/>
        <v>0</v>
      </c>
      <c r="G33" s="3"/>
    </row>
    <row r="34" spans="1:7">
      <c r="A34" s="3">
        <v>2</v>
      </c>
      <c r="B34" s="3" t="s">
        <v>28</v>
      </c>
      <c r="C34" s="3"/>
      <c r="D34" s="7">
        <f>июль!F34</f>
        <v>0</v>
      </c>
      <c r="E34" s="7"/>
      <c r="F34" s="7">
        <f t="shared" si="1"/>
        <v>0</v>
      </c>
      <c r="G34" s="3"/>
    </row>
    <row r="35" spans="1:7" ht="25.5">
      <c r="A35" s="3">
        <v>3</v>
      </c>
      <c r="B35" s="12" t="s">
        <v>70</v>
      </c>
      <c r="C35" s="3"/>
      <c r="D35" s="7">
        <f>июль!F35</f>
        <v>4000</v>
      </c>
      <c r="E35" s="7"/>
      <c r="F35" s="7">
        <f t="shared" si="1"/>
        <v>4000</v>
      </c>
      <c r="G35" s="3"/>
    </row>
    <row r="36" spans="1:7">
      <c r="A36" s="3">
        <v>4</v>
      </c>
      <c r="B36" s="12" t="s">
        <v>41</v>
      </c>
      <c r="C36" s="3"/>
      <c r="D36" s="7">
        <f>июль!F36</f>
        <v>0</v>
      </c>
      <c r="E36" s="7"/>
      <c r="F36" s="7">
        <f t="shared" si="1"/>
        <v>0</v>
      </c>
      <c r="G36" s="3"/>
    </row>
    <row r="37" spans="1:7">
      <c r="A37" s="3">
        <v>5</v>
      </c>
      <c r="B37" s="12" t="s">
        <v>27</v>
      </c>
      <c r="C37" s="3"/>
      <c r="D37" s="7">
        <f>июль!F37</f>
        <v>11770.26</v>
      </c>
      <c r="E37" s="7">
        <v>16404.990000000002</v>
      </c>
      <c r="F37" s="7">
        <f t="shared" si="1"/>
        <v>28175.25</v>
      </c>
      <c r="G37" s="3"/>
    </row>
    <row r="38" spans="1:7">
      <c r="A38" s="3">
        <v>6</v>
      </c>
      <c r="B38" s="3" t="s">
        <v>44</v>
      </c>
      <c r="C38" s="3"/>
      <c r="D38" s="7" t="e">
        <f>июль!F38</f>
        <v>#REF!</v>
      </c>
      <c r="E38" s="7"/>
      <c r="F38" s="7" t="e">
        <f t="shared" si="1"/>
        <v>#REF!</v>
      </c>
      <c r="G38" s="3"/>
    </row>
    <row r="39" spans="1:7">
      <c r="A39" s="3">
        <v>7</v>
      </c>
      <c r="B39" s="3" t="s">
        <v>62</v>
      </c>
      <c r="C39" s="3"/>
      <c r="D39" s="7" t="e">
        <f>июль!F39</f>
        <v>#REF!</v>
      </c>
      <c r="E39" s="7"/>
      <c r="F39" s="7" t="e">
        <f t="shared" si="1"/>
        <v>#REF!</v>
      </c>
      <c r="G39" s="3"/>
    </row>
    <row r="40" spans="1:7">
      <c r="A40" s="3">
        <v>8</v>
      </c>
      <c r="B40" s="3" t="s">
        <v>48</v>
      </c>
      <c r="C40" s="3"/>
      <c r="D40" s="7" t="e">
        <f>июль!F40</f>
        <v>#REF!</v>
      </c>
      <c r="E40" s="7"/>
      <c r="F40" s="7" t="e">
        <f t="shared" si="1"/>
        <v>#REF!</v>
      </c>
      <c r="G40" s="3"/>
    </row>
    <row r="41" spans="1:7">
      <c r="A41" s="3">
        <v>9</v>
      </c>
      <c r="B41" s="3" t="s">
        <v>50</v>
      </c>
      <c r="C41" s="3"/>
      <c r="D41" s="7" t="e">
        <f>июль!F41</f>
        <v>#REF!</v>
      </c>
      <c r="E41" s="7"/>
      <c r="F41" s="7" t="e">
        <f t="shared" si="1"/>
        <v>#REF!</v>
      </c>
      <c r="G41" s="3"/>
    </row>
    <row r="42" spans="1:7">
      <c r="A42" s="3">
        <v>10</v>
      </c>
      <c r="B42" s="3" t="s">
        <v>58</v>
      </c>
      <c r="C42" s="3"/>
      <c r="D42" s="7" t="e">
        <f>июль!F42</f>
        <v>#REF!</v>
      </c>
      <c r="E42" s="7"/>
      <c r="F42" s="7" t="e">
        <f t="shared" si="1"/>
        <v>#REF!</v>
      </c>
      <c r="G42" s="3"/>
    </row>
    <row r="43" spans="1:7">
      <c r="A43" s="3">
        <v>11</v>
      </c>
      <c r="B43" s="3" t="s">
        <v>59</v>
      </c>
      <c r="C43" s="3"/>
      <c r="D43" s="7" t="e">
        <f>июль!F43</f>
        <v>#REF!</v>
      </c>
      <c r="E43" s="7"/>
      <c r="F43" s="7" t="e">
        <f t="shared" si="1"/>
        <v>#REF!</v>
      </c>
      <c r="G43" s="3"/>
    </row>
    <row r="44" spans="1:7">
      <c r="A44" s="3">
        <v>12</v>
      </c>
      <c r="B44" s="3" t="s">
        <v>49</v>
      </c>
      <c r="C44" s="3"/>
      <c r="D44" s="7" t="e">
        <f>июль!F44</f>
        <v>#REF!</v>
      </c>
      <c r="E44" s="7"/>
      <c r="F44" s="7" t="e">
        <f t="shared" si="1"/>
        <v>#REF!</v>
      </c>
      <c r="G44" s="3"/>
    </row>
    <row r="45" spans="1:7" ht="13.5" customHeight="1">
      <c r="A45" s="3">
        <v>13</v>
      </c>
      <c r="B45" s="3" t="s">
        <v>23</v>
      </c>
      <c r="C45" s="3"/>
      <c r="D45" s="7" t="e">
        <f>июль!F45</f>
        <v>#REF!</v>
      </c>
      <c r="E45" s="7">
        <v>6367</v>
      </c>
      <c r="F45" s="7" t="e">
        <f t="shared" si="1"/>
        <v>#REF!</v>
      </c>
      <c r="G45" s="3"/>
    </row>
    <row r="46" spans="1:7" s="9" customFormat="1">
      <c r="A46" s="38" t="s">
        <v>11</v>
      </c>
      <c r="B46" s="39"/>
      <c r="C46" s="40"/>
      <c r="D46" s="8">
        <f>июль!F46</f>
        <v>59610.26</v>
      </c>
      <c r="E46" s="8">
        <f>SUM(E33:E45)</f>
        <v>22771.99</v>
      </c>
      <c r="F46" s="8">
        <f t="shared" si="1"/>
        <v>82382.25</v>
      </c>
      <c r="G46" s="5"/>
    </row>
    <row r="47" spans="1:7" s="9" customFormat="1">
      <c r="A47" s="25">
        <v>1</v>
      </c>
      <c r="B47" s="3" t="s">
        <v>59</v>
      </c>
      <c r="C47" s="21"/>
      <c r="D47" s="7">
        <f>июль!F47</f>
        <v>0</v>
      </c>
      <c r="E47" s="19"/>
      <c r="F47" s="7">
        <f t="shared" si="1"/>
        <v>0</v>
      </c>
      <c r="G47" s="5"/>
    </row>
    <row r="48" spans="1:7" s="9" customFormat="1">
      <c r="A48" s="29">
        <v>2</v>
      </c>
      <c r="B48" s="31" t="s">
        <v>46</v>
      </c>
      <c r="C48" s="21"/>
      <c r="D48" s="7">
        <f>июль!F48</f>
        <v>14.16</v>
      </c>
      <c r="E48" s="19"/>
      <c r="F48" s="7">
        <f t="shared" si="1"/>
        <v>14.16</v>
      </c>
      <c r="G48" s="5"/>
    </row>
    <row r="49" spans="1:7" s="9" customFormat="1">
      <c r="A49" s="18"/>
      <c r="B49" s="20"/>
      <c r="C49" s="21"/>
      <c r="D49" s="7">
        <f>июль!F49</f>
        <v>0</v>
      </c>
      <c r="E49" s="19"/>
      <c r="F49" s="7">
        <f t="shared" si="1"/>
        <v>0</v>
      </c>
      <c r="G49" s="5"/>
    </row>
    <row r="50" spans="1:7" s="9" customFormat="1">
      <c r="A50" s="38" t="s">
        <v>26</v>
      </c>
      <c r="B50" s="39"/>
      <c r="C50" s="40"/>
      <c r="D50" s="8">
        <f>июль!F50</f>
        <v>14.16</v>
      </c>
      <c r="E50" s="8">
        <f>SUM(E47:E49)</f>
        <v>0</v>
      </c>
      <c r="F50" s="8">
        <f t="shared" si="1"/>
        <v>14.16</v>
      </c>
      <c r="G50" s="5"/>
    </row>
    <row r="51" spans="1:7">
      <c r="A51" s="3">
        <v>1</v>
      </c>
      <c r="B51" s="3" t="s">
        <v>20</v>
      </c>
      <c r="C51" s="3"/>
      <c r="D51" s="7">
        <f>июль!F51</f>
        <v>17780</v>
      </c>
      <c r="E51" s="7"/>
      <c r="F51" s="7">
        <f t="shared" si="1"/>
        <v>17780</v>
      </c>
      <c r="G51" s="3"/>
    </row>
    <row r="52" spans="1:7">
      <c r="A52" s="3">
        <v>2</v>
      </c>
      <c r="B52" s="3" t="s">
        <v>38</v>
      </c>
      <c r="C52" s="3"/>
      <c r="D52" s="7">
        <f>июль!F52</f>
        <v>0</v>
      </c>
      <c r="E52" s="7"/>
      <c r="F52" s="7">
        <f t="shared" si="1"/>
        <v>0</v>
      </c>
      <c r="G52" s="3"/>
    </row>
    <row r="53" spans="1:7">
      <c r="A53" s="3">
        <v>3</v>
      </c>
      <c r="B53" s="3" t="s">
        <v>45</v>
      </c>
      <c r="C53" s="3"/>
      <c r="D53" s="7">
        <f>июль!F53</f>
        <v>7000</v>
      </c>
      <c r="E53" s="7"/>
      <c r="F53" s="7">
        <f t="shared" si="1"/>
        <v>7000</v>
      </c>
      <c r="G53" s="3"/>
    </row>
    <row r="54" spans="1:7">
      <c r="A54" s="3">
        <v>4</v>
      </c>
      <c r="B54" s="3" t="s">
        <v>29</v>
      </c>
      <c r="C54" s="3"/>
      <c r="D54" s="7">
        <f>июль!F54</f>
        <v>0</v>
      </c>
      <c r="E54" s="7"/>
      <c r="F54" s="7">
        <f t="shared" si="1"/>
        <v>0</v>
      </c>
      <c r="G54" s="3"/>
    </row>
    <row r="55" spans="1:7">
      <c r="A55" s="3">
        <v>5</v>
      </c>
      <c r="B55" s="3" t="s">
        <v>63</v>
      </c>
      <c r="C55" s="3"/>
      <c r="D55" s="7">
        <f>июль!F55</f>
        <v>0</v>
      </c>
      <c r="E55" s="7"/>
      <c r="F55" s="7">
        <f t="shared" si="1"/>
        <v>0</v>
      </c>
      <c r="G55" s="3"/>
    </row>
    <row r="56" spans="1:7">
      <c r="A56" s="3">
        <v>6</v>
      </c>
      <c r="B56" s="3" t="s">
        <v>64</v>
      </c>
      <c r="C56" s="3"/>
      <c r="D56" s="7" t="e">
        <f>июль!F56</f>
        <v>#REF!</v>
      </c>
      <c r="E56" s="7"/>
      <c r="F56" s="7" t="e">
        <f t="shared" si="1"/>
        <v>#REF!</v>
      </c>
      <c r="G56" s="3"/>
    </row>
    <row r="57" spans="1:7">
      <c r="A57" s="3">
        <v>7</v>
      </c>
      <c r="B57" s="3" t="s">
        <v>65</v>
      </c>
      <c r="C57" s="3"/>
      <c r="D57" s="7" t="e">
        <f>июль!F57</f>
        <v>#REF!</v>
      </c>
      <c r="E57" s="7"/>
      <c r="F57" s="7" t="e">
        <f t="shared" si="1"/>
        <v>#REF!</v>
      </c>
      <c r="G57" s="3"/>
    </row>
    <row r="58" spans="1:7">
      <c r="A58" s="3">
        <v>8</v>
      </c>
      <c r="B58" s="3" t="s">
        <v>57</v>
      </c>
      <c r="C58" s="3"/>
      <c r="D58" s="7" t="e">
        <f>июль!F58</f>
        <v>#REF!</v>
      </c>
      <c r="E58" s="7"/>
      <c r="F58" s="7" t="e">
        <f t="shared" si="1"/>
        <v>#REF!</v>
      </c>
      <c r="G58" s="3"/>
    </row>
    <row r="59" spans="1:7">
      <c r="A59" s="3">
        <v>9</v>
      </c>
      <c r="B59" s="3" t="s">
        <v>34</v>
      </c>
      <c r="C59" s="3"/>
      <c r="D59" s="7" t="e">
        <f>июль!F59</f>
        <v>#REF!</v>
      </c>
      <c r="E59" s="7"/>
      <c r="F59" s="7" t="e">
        <f t="shared" si="1"/>
        <v>#REF!</v>
      </c>
      <c r="G59" s="3"/>
    </row>
    <row r="60" spans="1:7">
      <c r="A60" s="3">
        <v>10</v>
      </c>
      <c r="B60" s="3" t="s">
        <v>48</v>
      </c>
      <c r="C60" s="3"/>
      <c r="D60" s="7" t="e">
        <f>июль!F60</f>
        <v>#REF!</v>
      </c>
      <c r="E60" s="7"/>
      <c r="F60" s="7" t="e">
        <f t="shared" si="1"/>
        <v>#REF!</v>
      </c>
      <c r="G60" s="3"/>
    </row>
    <row r="61" spans="1:7">
      <c r="A61" s="3">
        <v>11</v>
      </c>
      <c r="B61" s="24" t="s">
        <v>30</v>
      </c>
      <c r="C61" s="24"/>
      <c r="D61" s="7" t="e">
        <f>июль!F61</f>
        <v>#REF!</v>
      </c>
      <c r="E61" s="19"/>
      <c r="F61" s="7" t="e">
        <f t="shared" si="1"/>
        <v>#REF!</v>
      </c>
      <c r="G61" s="3"/>
    </row>
    <row r="62" spans="1:7">
      <c r="A62" s="38" t="s">
        <v>19</v>
      </c>
      <c r="B62" s="39"/>
      <c r="C62" s="40"/>
      <c r="D62" s="8">
        <f>июль!F62</f>
        <v>37580</v>
      </c>
      <c r="E62" s="8">
        <f>SUM(E51:E61)</f>
        <v>0</v>
      </c>
      <c r="F62" s="8">
        <f t="shared" si="1"/>
        <v>37580</v>
      </c>
      <c r="G62" s="3"/>
    </row>
    <row r="63" spans="1:7">
      <c r="A63" s="3">
        <v>1</v>
      </c>
      <c r="B63" s="3"/>
      <c r="C63" s="3"/>
      <c r="D63" s="7">
        <f>июль!F63</f>
        <v>0</v>
      </c>
      <c r="E63" s="7"/>
      <c r="F63" s="7">
        <f t="shared" si="1"/>
        <v>0</v>
      </c>
      <c r="G63" s="3"/>
    </row>
    <row r="64" spans="1:7">
      <c r="A64" s="3">
        <v>2</v>
      </c>
      <c r="B64" s="3"/>
      <c r="C64" s="3"/>
      <c r="D64" s="7">
        <f>июль!F64</f>
        <v>0</v>
      </c>
      <c r="E64" s="7"/>
      <c r="F64" s="7">
        <f t="shared" si="1"/>
        <v>0</v>
      </c>
      <c r="G64" s="3"/>
    </row>
    <row r="65" spans="1:7" s="9" customFormat="1">
      <c r="A65" s="38" t="s">
        <v>25</v>
      </c>
      <c r="B65" s="39"/>
      <c r="C65" s="40"/>
      <c r="D65" s="8">
        <f>июль!F65</f>
        <v>0</v>
      </c>
      <c r="E65" s="8">
        <f>SUM(E63:E64)</f>
        <v>0</v>
      </c>
      <c r="F65" s="8">
        <f t="shared" si="1"/>
        <v>0</v>
      </c>
      <c r="G65" s="5"/>
    </row>
    <row r="66" spans="1:7" s="9" customFormat="1">
      <c r="A66" s="38" t="s">
        <v>12</v>
      </c>
      <c r="B66" s="39"/>
      <c r="C66" s="40"/>
      <c r="D66" s="23">
        <f>D62+D50+D46+D32+D27+D24+D21+D12</f>
        <v>109501.77</v>
      </c>
      <c r="E66" s="23">
        <f>E62+E50+E46+E32+E27+E24+E21+E12</f>
        <v>24648.18</v>
      </c>
      <c r="F66" s="23">
        <f>F62+F50+F46+F32+F27+F24+F21+F12</f>
        <v>134149.95000000001</v>
      </c>
      <c r="G66" s="5"/>
    </row>
    <row r="69" spans="1:7">
      <c r="B69" t="s">
        <v>88</v>
      </c>
    </row>
    <row r="71" spans="1:7">
      <c r="B71" s="9" t="s">
        <v>16</v>
      </c>
      <c r="E71" s="9" t="s">
        <v>36</v>
      </c>
    </row>
    <row r="72" spans="1:7">
      <c r="B72" s="9"/>
    </row>
    <row r="73" spans="1:7">
      <c r="B73" s="9"/>
    </row>
    <row r="74" spans="1:7">
      <c r="B74" s="9"/>
    </row>
  </sheetData>
  <mergeCells count="13">
    <mergeCell ref="A66:C66"/>
    <mergeCell ref="A3:G3"/>
    <mergeCell ref="A4:G4"/>
    <mergeCell ref="A5:G5"/>
    <mergeCell ref="A12:C12"/>
    <mergeCell ref="A21:C21"/>
    <mergeCell ref="A27:C27"/>
    <mergeCell ref="A32:C32"/>
    <mergeCell ref="A62:C62"/>
    <mergeCell ref="A50:C50"/>
    <mergeCell ref="A24:C24"/>
    <mergeCell ref="A46:C46"/>
    <mergeCell ref="A65:C65"/>
  </mergeCells>
  <phoneticPr fontId="2" type="noConversion"/>
  <pageMargins left="1.03" right="0.23" top="0.26" bottom="0.3" header="0.5" footer="0.5"/>
  <pageSetup paperSize="9" scale="8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workbookViewId="0">
      <selection activeCell="F76" sqref="F76"/>
    </sheetView>
  </sheetViews>
  <sheetFormatPr defaultRowHeight="12.75"/>
  <cols>
    <col min="1" max="1" width="4.5703125" customWidth="1"/>
    <col min="2" max="2" width="23" customWidth="1"/>
    <col min="3" max="3" width="15.42578125" customWidth="1"/>
    <col min="4" max="4" width="14.7109375" customWidth="1"/>
    <col min="5" max="5" width="12.85546875" customWidth="1"/>
    <col min="6" max="6" width="15.5703125" customWidth="1"/>
    <col min="7" max="7" width="14.85546875" customWidth="1"/>
  </cols>
  <sheetData>
    <row r="1" spans="1:7">
      <c r="A1" s="9" t="s">
        <v>71</v>
      </c>
      <c r="G1" s="15" t="s">
        <v>0</v>
      </c>
    </row>
    <row r="2" spans="1:7">
      <c r="A2" s="17"/>
    </row>
    <row r="3" spans="1:7" ht="15.75">
      <c r="A3" s="43" t="s">
        <v>1</v>
      </c>
      <c r="B3" s="43"/>
      <c r="C3" s="43"/>
      <c r="D3" s="43"/>
      <c r="E3" s="43"/>
      <c r="F3" s="43"/>
      <c r="G3" s="43"/>
    </row>
    <row r="4" spans="1:7" ht="15.75">
      <c r="A4" s="43" t="s">
        <v>2</v>
      </c>
      <c r="B4" s="43"/>
      <c r="C4" s="43"/>
      <c r="D4" s="43"/>
      <c r="E4" s="43"/>
      <c r="F4" s="43"/>
      <c r="G4" s="43"/>
    </row>
    <row r="5" spans="1:7" ht="15.75">
      <c r="A5" s="43" t="s">
        <v>89</v>
      </c>
      <c r="B5" s="43"/>
      <c r="C5" s="43"/>
      <c r="D5" s="43"/>
      <c r="E5" s="43"/>
      <c r="F5" s="43"/>
      <c r="G5" s="43"/>
    </row>
    <row r="6" spans="1:7" ht="13.5" thickBot="1">
      <c r="G6" s="10" t="s">
        <v>13</v>
      </c>
    </row>
    <row r="7" spans="1:7" ht="39" thickBot="1">
      <c r="A7" s="1" t="s">
        <v>3</v>
      </c>
      <c r="B7" s="1" t="s">
        <v>4</v>
      </c>
      <c r="C7" s="1" t="s">
        <v>5</v>
      </c>
      <c r="D7" s="1" t="s">
        <v>90</v>
      </c>
      <c r="E7" s="1" t="s">
        <v>91</v>
      </c>
      <c r="F7" s="1" t="s">
        <v>6</v>
      </c>
      <c r="G7" s="1" t="s">
        <v>7</v>
      </c>
    </row>
    <row r="8" spans="1:7" ht="13.5" thickBo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7">
      <c r="A9" s="4">
        <v>1</v>
      </c>
      <c r="B9" s="13" t="s">
        <v>14</v>
      </c>
      <c r="C9" s="2"/>
      <c r="D9" s="22">
        <f>июль!F9</f>
        <v>0</v>
      </c>
      <c r="E9" s="6"/>
      <c r="F9" s="22">
        <f t="shared" ref="F9:F23" si="0">D9+E9</f>
        <v>0</v>
      </c>
      <c r="G9" s="2"/>
    </row>
    <row r="10" spans="1:7">
      <c r="A10" s="3">
        <v>2</v>
      </c>
      <c r="B10" s="12" t="s">
        <v>61</v>
      </c>
      <c r="C10" s="3"/>
      <c r="D10" s="7">
        <f>июль!F10</f>
        <v>0</v>
      </c>
      <c r="E10" s="7">
        <v>33600</v>
      </c>
      <c r="F10" s="7">
        <f t="shared" si="0"/>
        <v>33600</v>
      </c>
      <c r="G10" s="3"/>
    </row>
    <row r="11" spans="1:7" ht="25.5">
      <c r="A11" s="3">
        <v>3</v>
      </c>
      <c r="B11" s="12" t="s">
        <v>15</v>
      </c>
      <c r="C11" s="3"/>
      <c r="D11" s="7">
        <f>июль!F11</f>
        <v>0</v>
      </c>
      <c r="E11" s="7"/>
      <c r="F11" s="7">
        <f t="shared" si="0"/>
        <v>0</v>
      </c>
      <c r="G11" s="3"/>
    </row>
    <row r="12" spans="1:7" s="9" customFormat="1">
      <c r="A12" s="38" t="s">
        <v>8</v>
      </c>
      <c r="B12" s="39"/>
      <c r="C12" s="40"/>
      <c r="D12" s="8">
        <f>июль!F12</f>
        <v>0</v>
      </c>
      <c r="E12" s="8">
        <f>SUM(E9:E11)</f>
        <v>33600</v>
      </c>
      <c r="F12" s="8">
        <f t="shared" si="0"/>
        <v>33600</v>
      </c>
      <c r="G12" s="5"/>
    </row>
    <row r="13" spans="1:7">
      <c r="A13" s="3">
        <v>1</v>
      </c>
      <c r="B13" s="12" t="s">
        <v>21</v>
      </c>
      <c r="C13" s="3"/>
      <c r="D13" s="7">
        <v>6826.3</v>
      </c>
      <c r="E13" s="7">
        <v>855.5</v>
      </c>
      <c r="F13" s="7">
        <f t="shared" si="0"/>
        <v>7681.8</v>
      </c>
      <c r="G13" s="3"/>
    </row>
    <row r="14" spans="1:7" ht="25.5">
      <c r="A14" s="3">
        <v>2</v>
      </c>
      <c r="B14" s="30" t="s">
        <v>40</v>
      </c>
      <c r="C14" s="3"/>
      <c r="D14" s="7">
        <v>3944.08</v>
      </c>
      <c r="E14" s="7">
        <v>254.14</v>
      </c>
      <c r="F14" s="7">
        <f t="shared" si="0"/>
        <v>4198.22</v>
      </c>
      <c r="G14" s="3"/>
    </row>
    <row r="15" spans="1:7">
      <c r="A15" s="3">
        <v>3</v>
      </c>
      <c r="B15" s="30" t="s">
        <v>47</v>
      </c>
      <c r="C15" s="3"/>
      <c r="D15" s="7">
        <f>июль!F15</f>
        <v>0</v>
      </c>
      <c r="E15" s="7"/>
      <c r="F15" s="7">
        <f t="shared" si="0"/>
        <v>0</v>
      </c>
      <c r="G15" s="3"/>
    </row>
    <row r="16" spans="1:7">
      <c r="A16" s="3">
        <v>4</v>
      </c>
      <c r="B16" s="30" t="s">
        <v>33</v>
      </c>
      <c r="C16" s="3"/>
      <c r="D16" s="7">
        <f>июль!F16</f>
        <v>0</v>
      </c>
      <c r="E16" s="7"/>
      <c r="F16" s="7">
        <f t="shared" si="0"/>
        <v>0</v>
      </c>
      <c r="G16" s="3"/>
    </row>
    <row r="17" spans="1:7">
      <c r="A17" s="3">
        <v>5</v>
      </c>
      <c r="B17" s="16" t="s">
        <v>32</v>
      </c>
      <c r="C17" s="3"/>
      <c r="D17" s="7">
        <v>757.45</v>
      </c>
      <c r="E17" s="7"/>
      <c r="F17" s="7">
        <f t="shared" si="0"/>
        <v>757.45</v>
      </c>
      <c r="G17" s="3"/>
    </row>
    <row r="18" spans="1:7">
      <c r="A18" s="3">
        <v>6</v>
      </c>
      <c r="B18" s="12" t="s">
        <v>24</v>
      </c>
      <c r="C18" s="3"/>
      <c r="D18" s="7">
        <v>2263.08</v>
      </c>
      <c r="E18" s="7">
        <v>1000</v>
      </c>
      <c r="F18" s="7">
        <f t="shared" si="0"/>
        <v>3263.08</v>
      </c>
      <c r="G18" s="3" t="s">
        <v>75</v>
      </c>
    </row>
    <row r="19" spans="1:7" ht="25.5">
      <c r="A19" s="3">
        <v>7</v>
      </c>
      <c r="B19" s="12" t="s">
        <v>66</v>
      </c>
      <c r="C19" s="3"/>
      <c r="D19" s="7" t="e">
        <f>июль!F19</f>
        <v>#REF!</v>
      </c>
      <c r="E19" s="7"/>
      <c r="F19" s="7" t="e">
        <f t="shared" si="0"/>
        <v>#REF!</v>
      </c>
      <c r="G19" s="3"/>
    </row>
    <row r="20" spans="1:7">
      <c r="A20" s="3">
        <v>8</v>
      </c>
      <c r="B20" s="12" t="s">
        <v>35</v>
      </c>
      <c r="C20" s="3"/>
      <c r="D20" s="7" t="e">
        <f>июль!F20</f>
        <v>#REF!</v>
      </c>
      <c r="E20" s="7"/>
      <c r="F20" s="7" t="e">
        <f t="shared" si="0"/>
        <v>#REF!</v>
      </c>
      <c r="G20" s="3"/>
    </row>
    <row r="21" spans="1:7" s="9" customFormat="1">
      <c r="A21" s="38" t="s">
        <v>17</v>
      </c>
      <c r="B21" s="39"/>
      <c r="C21" s="40"/>
      <c r="D21" s="8" t="e">
        <f>SUM(D13:D20)</f>
        <v>#REF!</v>
      </c>
      <c r="E21" s="8">
        <f>SUM(E13:E20)</f>
        <v>2109.64</v>
      </c>
      <c r="F21" s="8" t="e">
        <f t="shared" si="0"/>
        <v>#REF!</v>
      </c>
      <c r="G21" s="5"/>
    </row>
    <row r="22" spans="1:7" s="9" customFormat="1">
      <c r="A22" s="29">
        <v>1</v>
      </c>
      <c r="B22" s="26" t="s">
        <v>51</v>
      </c>
      <c r="C22" s="27"/>
      <c r="D22" s="7">
        <f>июль!F22</f>
        <v>0</v>
      </c>
      <c r="E22" s="19"/>
      <c r="F22" s="7">
        <f t="shared" si="0"/>
        <v>0</v>
      </c>
      <c r="G22" s="5"/>
    </row>
    <row r="23" spans="1:7" s="9" customFormat="1">
      <c r="A23" s="18"/>
      <c r="B23" s="28"/>
      <c r="C23" s="27"/>
      <c r="D23" s="7">
        <f>июль!F23</f>
        <v>0</v>
      </c>
      <c r="E23" s="8"/>
      <c r="F23" s="7">
        <f t="shared" si="0"/>
        <v>0</v>
      </c>
      <c r="G23" s="5"/>
    </row>
    <row r="24" spans="1:7" s="9" customFormat="1">
      <c r="A24" s="38" t="s">
        <v>37</v>
      </c>
      <c r="B24" s="39"/>
      <c r="C24" s="40"/>
      <c r="D24" s="8">
        <f>июль!F24</f>
        <v>0</v>
      </c>
      <c r="E24" s="8">
        <f>SUM(E22:E23)</f>
        <v>0</v>
      </c>
      <c r="F24" s="8">
        <f>SUM(F22:F23)</f>
        <v>0</v>
      </c>
      <c r="G24" s="5"/>
    </row>
    <row r="25" spans="1:7">
      <c r="A25" s="3">
        <v>1</v>
      </c>
      <c r="B25" s="14" t="s">
        <v>18</v>
      </c>
      <c r="C25" s="3"/>
      <c r="D25" s="7">
        <v>2525.06</v>
      </c>
      <c r="E25" s="7">
        <v>205.34</v>
      </c>
      <c r="F25" s="7">
        <f t="shared" ref="F25:F55" si="1">D25+E25</f>
        <v>2730.4</v>
      </c>
      <c r="G25" s="3"/>
    </row>
    <row r="26" spans="1:7">
      <c r="A26" s="3">
        <v>2</v>
      </c>
      <c r="B26" s="12"/>
      <c r="C26" s="3"/>
      <c r="D26" s="7">
        <f>июль!F26</f>
        <v>0</v>
      </c>
      <c r="E26" s="7"/>
      <c r="F26" s="7">
        <f t="shared" si="1"/>
        <v>0</v>
      </c>
      <c r="G26" s="3"/>
    </row>
    <row r="27" spans="1:7" s="9" customFormat="1">
      <c r="A27" s="38" t="s">
        <v>9</v>
      </c>
      <c r="B27" s="39"/>
      <c r="C27" s="40"/>
      <c r="D27" s="8">
        <f>SUM(D25:D26)</f>
        <v>2525.06</v>
      </c>
      <c r="E27" s="8">
        <f>SUM(E25:E26)</f>
        <v>205.34</v>
      </c>
      <c r="F27" s="8">
        <f t="shared" si="1"/>
        <v>2730.4</v>
      </c>
      <c r="G27" s="5"/>
    </row>
    <row r="28" spans="1:7">
      <c r="A28" s="3">
        <v>1</v>
      </c>
      <c r="B28" s="3" t="s">
        <v>39</v>
      </c>
      <c r="C28" s="3"/>
      <c r="D28" s="7">
        <f>июль!F28</f>
        <v>750</v>
      </c>
      <c r="E28" s="7"/>
      <c r="F28" s="7">
        <f t="shared" si="1"/>
        <v>750</v>
      </c>
      <c r="G28" s="3"/>
    </row>
    <row r="29" spans="1:7" s="34" customFormat="1">
      <c r="A29" s="24">
        <v>2</v>
      </c>
      <c r="B29" s="24" t="s">
        <v>42</v>
      </c>
      <c r="C29" s="24"/>
      <c r="D29" s="7">
        <f>июль!F29</f>
        <v>0</v>
      </c>
      <c r="E29" s="19"/>
      <c r="F29" s="19">
        <f t="shared" si="1"/>
        <v>0</v>
      </c>
      <c r="G29" s="24"/>
    </row>
    <row r="30" spans="1:7">
      <c r="A30" s="3">
        <v>3</v>
      </c>
      <c r="B30" s="3" t="s">
        <v>43</v>
      </c>
      <c r="C30" s="3"/>
      <c r="D30" s="7">
        <f>июль!F30</f>
        <v>0</v>
      </c>
      <c r="E30" s="7"/>
      <c r="F30" s="7">
        <f t="shared" si="1"/>
        <v>0</v>
      </c>
      <c r="G30" s="3"/>
    </row>
    <row r="31" spans="1:7" s="9" customFormat="1">
      <c r="A31" s="38" t="s">
        <v>10</v>
      </c>
      <c r="B31" s="39"/>
      <c r="C31" s="40"/>
      <c r="D31" s="8">
        <f>SUM(D28:D30)</f>
        <v>750</v>
      </c>
      <c r="E31" s="8">
        <f>SUM(E28:E30)</f>
        <v>0</v>
      </c>
      <c r="F31" s="8">
        <f t="shared" si="1"/>
        <v>750</v>
      </c>
      <c r="G31" s="5"/>
    </row>
    <row r="32" spans="1:7">
      <c r="A32" s="3">
        <v>1</v>
      </c>
      <c r="B32" s="3" t="s">
        <v>22</v>
      </c>
      <c r="C32" s="3"/>
      <c r="D32" s="7">
        <f>июль!F33</f>
        <v>0</v>
      </c>
      <c r="E32" s="7"/>
      <c r="F32" s="7">
        <f t="shared" si="1"/>
        <v>0</v>
      </c>
      <c r="G32" s="3"/>
    </row>
    <row r="33" spans="1:7">
      <c r="A33" s="3">
        <v>2</v>
      </c>
      <c r="B33" s="3" t="s">
        <v>28</v>
      </c>
      <c r="C33" s="3"/>
      <c r="D33" s="7">
        <f>июль!F34</f>
        <v>0</v>
      </c>
      <c r="E33" s="7"/>
      <c r="F33" s="7">
        <f t="shared" si="1"/>
        <v>0</v>
      </c>
      <c r="G33" s="3"/>
    </row>
    <row r="34" spans="1:7" ht="25.5">
      <c r="A34" s="3">
        <v>3</v>
      </c>
      <c r="B34" s="12" t="s">
        <v>70</v>
      </c>
      <c r="C34" s="3"/>
      <c r="D34" s="7">
        <f>июль!F35</f>
        <v>4000</v>
      </c>
      <c r="E34" s="7"/>
      <c r="F34" s="7">
        <f t="shared" si="1"/>
        <v>4000</v>
      </c>
      <c r="G34" s="3"/>
    </row>
    <row r="35" spans="1:7">
      <c r="A35" s="3">
        <v>4</v>
      </c>
      <c r="B35" s="12" t="s">
        <v>27</v>
      </c>
      <c r="C35" s="3"/>
      <c r="D35" s="7">
        <v>28175.25</v>
      </c>
      <c r="E35" s="7"/>
      <c r="F35" s="7">
        <f t="shared" si="1"/>
        <v>28175.25</v>
      </c>
      <c r="G35" s="3"/>
    </row>
    <row r="36" spans="1:7">
      <c r="A36" s="3">
        <v>5</v>
      </c>
      <c r="B36" s="3" t="s">
        <v>44</v>
      </c>
      <c r="C36" s="3"/>
      <c r="D36" s="7" t="e">
        <f>июль!F38</f>
        <v>#REF!</v>
      </c>
      <c r="E36" s="7"/>
      <c r="F36" s="7" t="e">
        <f t="shared" si="1"/>
        <v>#REF!</v>
      </c>
      <c r="G36" s="3"/>
    </row>
    <row r="37" spans="1:7">
      <c r="A37" s="3">
        <v>6</v>
      </c>
      <c r="B37" s="3" t="s">
        <v>62</v>
      </c>
      <c r="C37" s="3"/>
      <c r="D37" s="7" t="e">
        <f>июль!F39</f>
        <v>#REF!</v>
      </c>
      <c r="E37" s="7"/>
      <c r="F37" s="7" t="e">
        <f t="shared" si="1"/>
        <v>#REF!</v>
      </c>
      <c r="G37" s="3"/>
    </row>
    <row r="38" spans="1:7" ht="13.5" customHeight="1">
      <c r="A38" s="3">
        <v>7</v>
      </c>
      <c r="B38" s="3" t="s">
        <v>23</v>
      </c>
      <c r="C38" s="3"/>
      <c r="D38" s="7">
        <v>44773</v>
      </c>
      <c r="E38" s="7">
        <v>6368</v>
      </c>
      <c r="F38" s="7">
        <f t="shared" si="1"/>
        <v>51141</v>
      </c>
      <c r="G38" s="3"/>
    </row>
    <row r="39" spans="1:7" s="9" customFormat="1">
      <c r="A39" s="38" t="s">
        <v>11</v>
      </c>
      <c r="B39" s="39"/>
      <c r="C39" s="40"/>
      <c r="D39" s="8" t="e">
        <f>SUM(D32:D38)</f>
        <v>#REF!</v>
      </c>
      <c r="E39" s="8">
        <f>SUM(E32:E38)</f>
        <v>6368</v>
      </c>
      <c r="F39" s="8" t="e">
        <f t="shared" si="1"/>
        <v>#REF!</v>
      </c>
      <c r="G39" s="5"/>
    </row>
    <row r="40" spans="1:7" s="9" customFormat="1">
      <c r="A40" s="25">
        <v>1</v>
      </c>
      <c r="B40" s="3" t="s">
        <v>59</v>
      </c>
      <c r="C40" s="21"/>
      <c r="D40" s="7">
        <f>июль!F47</f>
        <v>0</v>
      </c>
      <c r="E40" s="19"/>
      <c r="F40" s="7">
        <f t="shared" si="1"/>
        <v>0</v>
      </c>
      <c r="G40" s="5"/>
    </row>
    <row r="41" spans="1:7" s="9" customFormat="1">
      <c r="A41" s="29">
        <v>2</v>
      </c>
      <c r="B41" s="31" t="s">
        <v>46</v>
      </c>
      <c r="C41" s="21"/>
      <c r="D41" s="7">
        <f>июль!F48</f>
        <v>14.16</v>
      </c>
      <c r="E41" s="19"/>
      <c r="F41" s="7">
        <f t="shared" si="1"/>
        <v>14.16</v>
      </c>
      <c r="G41" s="5"/>
    </row>
    <row r="42" spans="1:7" s="9" customFormat="1">
      <c r="A42" s="18"/>
      <c r="B42" s="20"/>
      <c r="C42" s="21"/>
      <c r="D42" s="7">
        <f>июль!F49</f>
        <v>0</v>
      </c>
      <c r="E42" s="19"/>
      <c r="F42" s="7">
        <f t="shared" si="1"/>
        <v>0</v>
      </c>
      <c r="G42" s="5"/>
    </row>
    <row r="43" spans="1:7" s="9" customFormat="1">
      <c r="A43" s="38" t="s">
        <v>26</v>
      </c>
      <c r="B43" s="39"/>
      <c r="C43" s="40"/>
      <c r="D43" s="8">
        <f>июль!F50</f>
        <v>14.16</v>
      </c>
      <c r="E43" s="8">
        <f>SUM(E40:E42)</f>
        <v>0</v>
      </c>
      <c r="F43" s="8">
        <f t="shared" si="1"/>
        <v>14.16</v>
      </c>
      <c r="G43" s="5"/>
    </row>
    <row r="44" spans="1:7">
      <c r="A44" s="3">
        <v>1</v>
      </c>
      <c r="B44" s="3" t="s">
        <v>20</v>
      </c>
      <c r="C44" s="3"/>
      <c r="D44" s="7">
        <f>июль!F51</f>
        <v>17780</v>
      </c>
      <c r="E44" s="7"/>
      <c r="F44" s="7">
        <f t="shared" si="1"/>
        <v>17780</v>
      </c>
      <c r="G44" s="3"/>
    </row>
    <row r="45" spans="1:7">
      <c r="A45" s="3">
        <v>2</v>
      </c>
      <c r="B45" s="3" t="s">
        <v>38</v>
      </c>
      <c r="C45" s="3"/>
      <c r="D45" s="7">
        <f>июль!F52</f>
        <v>0</v>
      </c>
      <c r="E45" s="7"/>
      <c r="F45" s="7">
        <f t="shared" si="1"/>
        <v>0</v>
      </c>
      <c r="G45" s="3"/>
    </row>
    <row r="46" spans="1:7">
      <c r="A46" s="3">
        <v>3</v>
      </c>
      <c r="B46" s="3" t="s">
        <v>45</v>
      </c>
      <c r="C46" s="3"/>
      <c r="D46" s="7">
        <f>июль!F53</f>
        <v>7000</v>
      </c>
      <c r="E46" s="7"/>
      <c r="F46" s="7">
        <f t="shared" si="1"/>
        <v>7000</v>
      </c>
      <c r="G46" s="3"/>
    </row>
    <row r="47" spans="1:7">
      <c r="A47" s="3">
        <v>4</v>
      </c>
      <c r="B47" s="3" t="s">
        <v>29</v>
      </c>
      <c r="C47" s="3"/>
      <c r="D47" s="7">
        <f>июль!F54</f>
        <v>0</v>
      </c>
      <c r="E47" s="7"/>
      <c r="F47" s="7">
        <f t="shared" si="1"/>
        <v>0</v>
      </c>
      <c r="G47" s="3"/>
    </row>
    <row r="48" spans="1:7">
      <c r="A48" s="3">
        <v>5</v>
      </c>
      <c r="B48" s="3" t="s">
        <v>63</v>
      </c>
      <c r="C48" s="3"/>
      <c r="D48" s="7">
        <f>июль!F55</f>
        <v>0</v>
      </c>
      <c r="E48" s="7"/>
      <c r="F48" s="7">
        <f t="shared" si="1"/>
        <v>0</v>
      </c>
      <c r="G48" s="3"/>
    </row>
    <row r="49" spans="1:7">
      <c r="A49" s="3">
        <v>6</v>
      </c>
      <c r="B49" s="3" t="s">
        <v>48</v>
      </c>
      <c r="C49" s="3"/>
      <c r="D49" s="7" t="e">
        <f>июль!F60</f>
        <v>#REF!</v>
      </c>
      <c r="E49" s="7"/>
      <c r="F49" s="7" t="e">
        <f t="shared" si="1"/>
        <v>#REF!</v>
      </c>
      <c r="G49" s="3"/>
    </row>
    <row r="50" spans="1:7">
      <c r="A50" s="3">
        <v>7</v>
      </c>
      <c r="B50" s="24" t="s">
        <v>30</v>
      </c>
      <c r="C50" s="24"/>
      <c r="D50" s="7" t="e">
        <f>июль!F61</f>
        <v>#REF!</v>
      </c>
      <c r="E50" s="19"/>
      <c r="F50" s="7" t="e">
        <f t="shared" si="1"/>
        <v>#REF!</v>
      </c>
      <c r="G50" s="3"/>
    </row>
    <row r="51" spans="1:7">
      <c r="A51" s="38" t="s">
        <v>19</v>
      </c>
      <c r="B51" s="39"/>
      <c r="C51" s="40"/>
      <c r="D51" s="8" t="e">
        <f>SUM(D44:D50)</f>
        <v>#REF!</v>
      </c>
      <c r="E51" s="8">
        <f>SUM(E44:E50)</f>
        <v>0</v>
      </c>
      <c r="F51" s="8" t="e">
        <f t="shared" si="1"/>
        <v>#REF!</v>
      </c>
      <c r="G51" s="3"/>
    </row>
    <row r="52" spans="1:7">
      <c r="A52" s="3">
        <v>1</v>
      </c>
      <c r="B52" s="3"/>
      <c r="C52" s="3"/>
      <c r="D52" s="7">
        <f>июль!F63</f>
        <v>0</v>
      </c>
      <c r="E52" s="7"/>
      <c r="F52" s="7">
        <f t="shared" si="1"/>
        <v>0</v>
      </c>
      <c r="G52" s="3"/>
    </row>
    <row r="53" spans="1:7">
      <c r="A53" s="3">
        <v>2</v>
      </c>
      <c r="B53" s="3"/>
      <c r="C53" s="3"/>
      <c r="D53" s="7">
        <f>июль!F64</f>
        <v>0</v>
      </c>
      <c r="E53" s="7"/>
      <c r="F53" s="7">
        <f t="shared" si="1"/>
        <v>0</v>
      </c>
      <c r="G53" s="3"/>
    </row>
    <row r="54" spans="1:7" s="9" customFormat="1">
      <c r="A54" s="38" t="s">
        <v>25</v>
      </c>
      <c r="B54" s="39"/>
      <c r="C54" s="40"/>
      <c r="D54" s="8">
        <f>июль!F65</f>
        <v>0</v>
      </c>
      <c r="E54" s="8">
        <f>SUM(E52:E53)</f>
        <v>0</v>
      </c>
      <c r="F54" s="8">
        <f t="shared" si="1"/>
        <v>0</v>
      </c>
      <c r="G54" s="5"/>
    </row>
    <row r="55" spans="1:7" s="9" customFormat="1">
      <c r="A55" s="38" t="s">
        <v>12</v>
      </c>
      <c r="B55" s="39"/>
      <c r="C55" s="40"/>
      <c r="D55" s="8" t="e">
        <f>D12+D21+D24+D27+D31+D39+D43+D51+D54</f>
        <v>#REF!</v>
      </c>
      <c r="E55" s="8">
        <f>E12+E21+E27+E31+E39+E54+E51</f>
        <v>42282.979999999996</v>
      </c>
      <c r="F55" s="23" t="e">
        <f t="shared" si="1"/>
        <v>#REF!</v>
      </c>
      <c r="G55" s="5"/>
    </row>
    <row r="58" spans="1:7">
      <c r="B58" s="9" t="s">
        <v>16</v>
      </c>
      <c r="E58" s="9" t="s">
        <v>36</v>
      </c>
    </row>
    <row r="59" spans="1:7">
      <c r="B59" s="9"/>
    </row>
    <row r="60" spans="1:7">
      <c r="B60" s="9"/>
    </row>
    <row r="61" spans="1:7">
      <c r="B61" s="9"/>
    </row>
  </sheetData>
  <mergeCells count="13">
    <mergeCell ref="A39:C39"/>
    <mergeCell ref="A54:C54"/>
    <mergeCell ref="A55:C55"/>
    <mergeCell ref="A21:C21"/>
    <mergeCell ref="A27:C27"/>
    <mergeCell ref="A31:C31"/>
    <mergeCell ref="A51:C51"/>
    <mergeCell ref="A43:C43"/>
    <mergeCell ref="A3:G3"/>
    <mergeCell ref="A4:G4"/>
    <mergeCell ref="A5:G5"/>
    <mergeCell ref="A12:C12"/>
    <mergeCell ref="A24:C24"/>
  </mergeCells>
  <phoneticPr fontId="2" type="noConversion"/>
  <pageMargins left="1.03" right="0.23" top="0.26" bottom="0.3" header="0.5" footer="0.5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workbookViewId="0">
      <selection activeCell="A21" sqref="A21:C21"/>
    </sheetView>
  </sheetViews>
  <sheetFormatPr defaultRowHeight="12.75"/>
  <cols>
    <col min="1" max="1" width="4.5703125" customWidth="1"/>
    <col min="2" max="2" width="23" customWidth="1"/>
    <col min="3" max="3" width="15.42578125" customWidth="1"/>
    <col min="4" max="4" width="14.7109375" customWidth="1"/>
    <col min="5" max="5" width="12.85546875" customWidth="1"/>
    <col min="6" max="6" width="15.5703125" customWidth="1"/>
    <col min="7" max="7" width="14.85546875" customWidth="1"/>
  </cols>
  <sheetData>
    <row r="1" spans="1:7">
      <c r="A1" s="9" t="s">
        <v>71</v>
      </c>
      <c r="G1" s="15" t="s">
        <v>0</v>
      </c>
    </row>
    <row r="2" spans="1:7">
      <c r="A2" s="17"/>
    </row>
    <row r="3" spans="1:7" ht="15.75">
      <c r="A3" s="43" t="s">
        <v>1</v>
      </c>
      <c r="B3" s="43"/>
      <c r="C3" s="43"/>
      <c r="D3" s="43"/>
      <c r="E3" s="43"/>
      <c r="F3" s="43"/>
      <c r="G3" s="43"/>
    </row>
    <row r="4" spans="1:7" ht="15.75">
      <c r="A4" s="43" t="s">
        <v>2</v>
      </c>
      <c r="B4" s="43"/>
      <c r="C4" s="43"/>
      <c r="D4" s="43"/>
      <c r="E4" s="43"/>
      <c r="F4" s="43"/>
      <c r="G4" s="43"/>
    </row>
    <row r="5" spans="1:7" ht="15.75">
      <c r="A5" s="43" t="s">
        <v>92</v>
      </c>
      <c r="B5" s="43"/>
      <c r="C5" s="43"/>
      <c r="D5" s="43"/>
      <c r="E5" s="43"/>
      <c r="F5" s="43"/>
      <c r="G5" s="43"/>
    </row>
    <row r="6" spans="1:7" ht="13.5" thickBot="1">
      <c r="G6" s="10" t="s">
        <v>13</v>
      </c>
    </row>
    <row r="7" spans="1:7" ht="39" thickBot="1">
      <c r="A7" s="1" t="s">
        <v>3</v>
      </c>
      <c r="B7" s="1" t="s">
        <v>4</v>
      </c>
      <c r="C7" s="1" t="s">
        <v>5</v>
      </c>
      <c r="D7" s="1" t="s">
        <v>93</v>
      </c>
      <c r="E7" s="1" t="s">
        <v>94</v>
      </c>
      <c r="F7" s="1" t="s">
        <v>6</v>
      </c>
      <c r="G7" s="1" t="s">
        <v>7</v>
      </c>
    </row>
    <row r="8" spans="1:7" ht="13.5" thickBot="1">
      <c r="A8" s="11">
        <v>1</v>
      </c>
      <c r="B8" s="11">
        <v>2</v>
      </c>
      <c r="C8" s="11">
        <v>3</v>
      </c>
      <c r="D8" s="35">
        <v>4</v>
      </c>
      <c r="E8" s="11">
        <v>5</v>
      </c>
      <c r="F8" s="11">
        <v>6</v>
      </c>
      <c r="G8" s="11">
        <v>7</v>
      </c>
    </row>
    <row r="9" spans="1:7">
      <c r="A9" s="4">
        <v>1</v>
      </c>
      <c r="B9" s="13" t="s">
        <v>14</v>
      </c>
      <c r="C9" s="2"/>
      <c r="D9" s="7">
        <f>сентябрь!F9</f>
        <v>0</v>
      </c>
      <c r="E9" s="6"/>
      <c r="F9" s="22">
        <f t="shared" ref="F9:F23" si="0">D9+E9</f>
        <v>0</v>
      </c>
      <c r="G9" s="2"/>
    </row>
    <row r="10" spans="1:7">
      <c r="A10" s="3">
        <v>2</v>
      </c>
      <c r="B10" s="12" t="s">
        <v>61</v>
      </c>
      <c r="C10" s="3"/>
      <c r="D10" s="7">
        <f>сентябрь!F10</f>
        <v>33600</v>
      </c>
      <c r="E10" s="7"/>
      <c r="F10" s="7">
        <f t="shared" si="0"/>
        <v>33600</v>
      </c>
      <c r="G10" s="3"/>
    </row>
    <row r="11" spans="1:7" ht="25.5">
      <c r="A11" s="3">
        <v>3</v>
      </c>
      <c r="B11" s="12" t="s">
        <v>15</v>
      </c>
      <c r="C11" s="3"/>
      <c r="D11" s="7">
        <f>сентябрь!F11</f>
        <v>0</v>
      </c>
      <c r="E11" s="7"/>
      <c r="F11" s="7">
        <f t="shared" si="0"/>
        <v>0</v>
      </c>
      <c r="G11" s="3"/>
    </row>
    <row r="12" spans="1:7" s="9" customFormat="1">
      <c r="A12" s="38" t="s">
        <v>8</v>
      </c>
      <c r="B12" s="39"/>
      <c r="C12" s="40"/>
      <c r="D12" s="8">
        <f>сентябрь!F12</f>
        <v>33600</v>
      </c>
      <c r="E12" s="8">
        <f>SUM(E9:E11)</f>
        <v>0</v>
      </c>
      <c r="F12" s="8">
        <f t="shared" si="0"/>
        <v>33600</v>
      </c>
      <c r="G12" s="5"/>
    </row>
    <row r="13" spans="1:7">
      <c r="A13" s="3">
        <v>1</v>
      </c>
      <c r="B13" s="12" t="s">
        <v>21</v>
      </c>
      <c r="C13" s="3"/>
      <c r="D13" s="7">
        <f>сентябрь!F13</f>
        <v>7681.8</v>
      </c>
      <c r="E13" s="7">
        <v>837.8</v>
      </c>
      <c r="F13" s="7">
        <f t="shared" si="0"/>
        <v>8519.6</v>
      </c>
      <c r="G13" s="3"/>
    </row>
    <row r="14" spans="1:7" ht="25.5">
      <c r="A14" s="3">
        <v>2</v>
      </c>
      <c r="B14" s="30" t="s">
        <v>40</v>
      </c>
      <c r="C14" s="3"/>
      <c r="D14" s="7">
        <f>сентябрь!F14</f>
        <v>4198.22</v>
      </c>
      <c r="E14" s="7">
        <v>561.20000000000005</v>
      </c>
      <c r="F14" s="7">
        <f t="shared" si="0"/>
        <v>4759.42</v>
      </c>
      <c r="G14" s="3"/>
    </row>
    <row r="15" spans="1:7">
      <c r="A15" s="3">
        <v>3</v>
      </c>
      <c r="B15" s="30" t="s">
        <v>47</v>
      </c>
      <c r="C15" s="3"/>
      <c r="D15" s="7">
        <f>сентябрь!F15</f>
        <v>0</v>
      </c>
      <c r="E15" s="7"/>
      <c r="F15" s="7">
        <f t="shared" si="0"/>
        <v>0</v>
      </c>
      <c r="G15" s="3"/>
    </row>
    <row r="16" spans="1:7">
      <c r="A16" s="3">
        <v>4</v>
      </c>
      <c r="B16" s="30" t="s">
        <v>33</v>
      </c>
      <c r="C16" s="3"/>
      <c r="D16" s="7">
        <f>сентябрь!F16</f>
        <v>0</v>
      </c>
      <c r="E16" s="7"/>
      <c r="F16" s="7">
        <f t="shared" si="0"/>
        <v>0</v>
      </c>
      <c r="G16" s="3"/>
    </row>
    <row r="17" spans="1:7">
      <c r="A17" s="3">
        <v>5</v>
      </c>
      <c r="B17" s="16" t="s">
        <v>32</v>
      </c>
      <c r="C17" s="3"/>
      <c r="D17" s="7">
        <f>сентябрь!F17</f>
        <v>757.45</v>
      </c>
      <c r="E17" s="7"/>
      <c r="F17" s="7">
        <f t="shared" si="0"/>
        <v>757.45</v>
      </c>
      <c r="G17" s="3"/>
    </row>
    <row r="18" spans="1:7">
      <c r="A18" s="3">
        <v>6</v>
      </c>
      <c r="B18" s="12" t="s">
        <v>24</v>
      </c>
      <c r="C18" s="3"/>
      <c r="D18" s="7">
        <f>сентябрь!F18</f>
        <v>3263.08</v>
      </c>
      <c r="E18" s="7"/>
      <c r="F18" s="7">
        <f t="shared" si="0"/>
        <v>3263.08</v>
      </c>
      <c r="G18" s="3" t="s">
        <v>75</v>
      </c>
    </row>
    <row r="19" spans="1:7" ht="25.5">
      <c r="A19" s="3">
        <v>7</v>
      </c>
      <c r="B19" s="12" t="s">
        <v>66</v>
      </c>
      <c r="C19" s="3"/>
      <c r="D19" s="7" t="e">
        <f>сентябрь!F19</f>
        <v>#REF!</v>
      </c>
      <c r="E19" s="7"/>
      <c r="F19" s="7" t="e">
        <f t="shared" si="0"/>
        <v>#REF!</v>
      </c>
      <c r="G19" s="3"/>
    </row>
    <row r="20" spans="1:7">
      <c r="A20" s="3">
        <v>8</v>
      </c>
      <c r="B20" s="12" t="s">
        <v>35</v>
      </c>
      <c r="C20" s="3"/>
      <c r="D20" s="7" t="e">
        <f>сентябрь!F20</f>
        <v>#REF!</v>
      </c>
      <c r="E20" s="7"/>
      <c r="F20" s="7" t="e">
        <f t="shared" si="0"/>
        <v>#REF!</v>
      </c>
      <c r="G20" s="3"/>
    </row>
    <row r="21" spans="1:7" s="9" customFormat="1">
      <c r="A21" s="38" t="s">
        <v>17</v>
      </c>
      <c r="B21" s="39"/>
      <c r="C21" s="40"/>
      <c r="D21" s="8" t="e">
        <f>сентябрь!F21</f>
        <v>#REF!</v>
      </c>
      <c r="E21" s="8">
        <f>SUM(E13:E20)</f>
        <v>1399</v>
      </c>
      <c r="F21" s="8" t="e">
        <f t="shared" si="0"/>
        <v>#REF!</v>
      </c>
      <c r="G21" s="5"/>
    </row>
    <row r="22" spans="1:7" s="9" customFormat="1">
      <c r="A22" s="29">
        <v>1</v>
      </c>
      <c r="B22" s="26" t="s">
        <v>51</v>
      </c>
      <c r="C22" s="27"/>
      <c r="D22" s="7">
        <f>сентябрь!F22</f>
        <v>0</v>
      </c>
      <c r="E22" s="19"/>
      <c r="F22" s="7">
        <f t="shared" si="0"/>
        <v>0</v>
      </c>
      <c r="G22" s="5"/>
    </row>
    <row r="23" spans="1:7" s="9" customFormat="1">
      <c r="A23" s="18"/>
      <c r="B23" s="28"/>
      <c r="C23" s="27"/>
      <c r="D23" s="7">
        <f>сентябрь!F23</f>
        <v>0</v>
      </c>
      <c r="E23" s="8"/>
      <c r="F23" s="7">
        <f t="shared" si="0"/>
        <v>0</v>
      </c>
      <c r="G23" s="5"/>
    </row>
    <row r="24" spans="1:7" s="9" customFormat="1">
      <c r="A24" s="38" t="s">
        <v>37</v>
      </c>
      <c r="B24" s="39"/>
      <c r="C24" s="40"/>
      <c r="D24" s="8">
        <f>сентябрь!F24</f>
        <v>0</v>
      </c>
      <c r="E24" s="8">
        <f>SUM(E22:E23)</f>
        <v>0</v>
      </c>
      <c r="F24" s="8">
        <f>SUM(F22:F23)</f>
        <v>0</v>
      </c>
      <c r="G24" s="5"/>
    </row>
    <row r="25" spans="1:7">
      <c r="A25" s="3">
        <v>1</v>
      </c>
      <c r="B25" s="14" t="s">
        <v>18</v>
      </c>
      <c r="C25" s="3"/>
      <c r="D25" s="7">
        <f>сентябрь!F25</f>
        <v>2730.4</v>
      </c>
      <c r="E25" s="7">
        <v>1183.18</v>
      </c>
      <c r="F25" s="7">
        <f t="shared" ref="F25:F55" si="1">D25+E25</f>
        <v>3913.58</v>
      </c>
      <c r="G25" s="3"/>
    </row>
    <row r="26" spans="1:7">
      <c r="A26" s="3">
        <v>2</v>
      </c>
      <c r="B26" s="12"/>
      <c r="C26" s="3"/>
      <c r="D26" s="7">
        <f>сентябрь!F26</f>
        <v>0</v>
      </c>
      <c r="E26" s="7"/>
      <c r="F26" s="7">
        <f t="shared" si="1"/>
        <v>0</v>
      </c>
      <c r="G26" s="3"/>
    </row>
    <row r="27" spans="1:7" s="9" customFormat="1">
      <c r="A27" s="38" t="s">
        <v>9</v>
      </c>
      <c r="B27" s="39"/>
      <c r="C27" s="40"/>
      <c r="D27" s="8">
        <f>сентябрь!F27</f>
        <v>2730.4</v>
      </c>
      <c r="E27" s="8">
        <f>SUM(E25:E26)</f>
        <v>1183.18</v>
      </c>
      <c r="F27" s="8">
        <f t="shared" si="1"/>
        <v>3913.58</v>
      </c>
      <c r="G27" s="5"/>
    </row>
    <row r="28" spans="1:7">
      <c r="A28" s="3">
        <v>1</v>
      </c>
      <c r="B28" s="3" t="s">
        <v>39</v>
      </c>
      <c r="C28" s="3"/>
      <c r="D28" s="7">
        <f>сентябрь!F28</f>
        <v>750</v>
      </c>
      <c r="E28" s="7"/>
      <c r="F28" s="7">
        <f t="shared" si="1"/>
        <v>750</v>
      </c>
      <c r="G28" s="3"/>
    </row>
    <row r="29" spans="1:7" s="34" customFormat="1">
      <c r="A29" s="24">
        <v>2</v>
      </c>
      <c r="B29" s="24" t="s">
        <v>42</v>
      </c>
      <c r="C29" s="24"/>
      <c r="D29" s="7">
        <f>сентябрь!F29</f>
        <v>0</v>
      </c>
      <c r="E29" s="19"/>
      <c r="F29" s="19">
        <f t="shared" si="1"/>
        <v>0</v>
      </c>
      <c r="G29" s="24"/>
    </row>
    <row r="30" spans="1:7">
      <c r="A30" s="3">
        <v>3</v>
      </c>
      <c r="B30" s="3" t="s">
        <v>43</v>
      </c>
      <c r="C30" s="3"/>
      <c r="D30" s="7">
        <f>сентябрь!F30</f>
        <v>0</v>
      </c>
      <c r="E30" s="7"/>
      <c r="F30" s="7">
        <f t="shared" si="1"/>
        <v>0</v>
      </c>
      <c r="G30" s="3"/>
    </row>
    <row r="31" spans="1:7" s="9" customFormat="1">
      <c r="A31" s="38" t="s">
        <v>10</v>
      </c>
      <c r="B31" s="39"/>
      <c r="C31" s="40"/>
      <c r="D31" s="8">
        <f>сентябрь!F31</f>
        <v>750</v>
      </c>
      <c r="E31" s="8">
        <f>SUM(E28:E30)</f>
        <v>0</v>
      </c>
      <c r="F31" s="8">
        <f t="shared" si="1"/>
        <v>750</v>
      </c>
      <c r="G31" s="5"/>
    </row>
    <row r="32" spans="1:7">
      <c r="A32" s="3">
        <v>1</v>
      </c>
      <c r="B32" s="3" t="s">
        <v>22</v>
      </c>
      <c r="C32" s="3"/>
      <c r="D32" s="7">
        <f>сентябрь!F32</f>
        <v>0</v>
      </c>
      <c r="E32" s="7"/>
      <c r="F32" s="7">
        <f t="shared" si="1"/>
        <v>0</v>
      </c>
      <c r="G32" s="3"/>
    </row>
    <row r="33" spans="1:7">
      <c r="A33" s="3">
        <v>2</v>
      </c>
      <c r="B33" s="3" t="s">
        <v>28</v>
      </c>
      <c r="C33" s="3"/>
      <c r="D33" s="7">
        <f>сентябрь!F33</f>
        <v>0</v>
      </c>
      <c r="E33" s="7">
        <v>6400</v>
      </c>
      <c r="F33" s="7">
        <f t="shared" si="1"/>
        <v>6400</v>
      </c>
      <c r="G33" s="3"/>
    </row>
    <row r="34" spans="1:7" ht="25.5">
      <c r="A34" s="3">
        <v>3</v>
      </c>
      <c r="B34" s="12" t="s">
        <v>70</v>
      </c>
      <c r="C34" s="3"/>
      <c r="D34" s="7">
        <f>сентябрь!F34</f>
        <v>4000</v>
      </c>
      <c r="E34" s="7"/>
      <c r="F34" s="7">
        <f t="shared" si="1"/>
        <v>4000</v>
      </c>
      <c r="G34" s="3"/>
    </row>
    <row r="35" spans="1:7">
      <c r="A35" s="3">
        <v>4</v>
      </c>
      <c r="B35" s="12" t="s">
        <v>27</v>
      </c>
      <c r="C35" s="3"/>
      <c r="D35" s="7">
        <f>сентябрь!F35</f>
        <v>28175.25</v>
      </c>
      <c r="E35" s="7"/>
      <c r="F35" s="7">
        <f t="shared" si="1"/>
        <v>28175.25</v>
      </c>
      <c r="G35" s="3"/>
    </row>
    <row r="36" spans="1:7">
      <c r="A36" s="3">
        <v>5</v>
      </c>
      <c r="B36" s="3" t="s">
        <v>44</v>
      </c>
      <c r="C36" s="3"/>
      <c r="D36" s="7" t="e">
        <f>сентябрь!F36</f>
        <v>#REF!</v>
      </c>
      <c r="E36" s="7"/>
      <c r="F36" s="7" t="e">
        <f t="shared" si="1"/>
        <v>#REF!</v>
      </c>
      <c r="G36" s="3"/>
    </row>
    <row r="37" spans="1:7">
      <c r="A37" s="3">
        <v>6</v>
      </c>
      <c r="B37" s="3" t="s">
        <v>62</v>
      </c>
      <c r="C37" s="3"/>
      <c r="D37" s="7" t="e">
        <f>сентябрь!F37</f>
        <v>#REF!</v>
      </c>
      <c r="E37" s="7"/>
      <c r="F37" s="7" t="e">
        <f t="shared" si="1"/>
        <v>#REF!</v>
      </c>
      <c r="G37" s="3"/>
    </row>
    <row r="38" spans="1:7" ht="13.5" customHeight="1">
      <c r="A38" s="3">
        <v>7</v>
      </c>
      <c r="B38" s="3" t="s">
        <v>23</v>
      </c>
      <c r="C38" s="3"/>
      <c r="D38" s="7">
        <f>сентябрь!F38</f>
        <v>51141</v>
      </c>
      <c r="E38" s="7">
        <v>6368</v>
      </c>
      <c r="F38" s="7">
        <f t="shared" si="1"/>
        <v>57509</v>
      </c>
      <c r="G38" s="3"/>
    </row>
    <row r="39" spans="1:7" s="9" customFormat="1">
      <c r="A39" s="38" t="s">
        <v>11</v>
      </c>
      <c r="B39" s="39"/>
      <c r="C39" s="40"/>
      <c r="D39" s="8" t="e">
        <f>сентябрь!F39</f>
        <v>#REF!</v>
      </c>
      <c r="E39" s="8">
        <f>SUM(E32:E38)</f>
        <v>12768</v>
      </c>
      <c r="F39" s="8" t="e">
        <f t="shared" si="1"/>
        <v>#REF!</v>
      </c>
      <c r="G39" s="5"/>
    </row>
    <row r="40" spans="1:7" s="9" customFormat="1">
      <c r="A40" s="25">
        <v>1</v>
      </c>
      <c r="B40" s="3" t="s">
        <v>59</v>
      </c>
      <c r="C40" s="21"/>
      <c r="D40" s="7">
        <f>сентябрь!F40</f>
        <v>0</v>
      </c>
      <c r="E40" s="19"/>
      <c r="F40" s="7">
        <f t="shared" si="1"/>
        <v>0</v>
      </c>
      <c r="G40" s="5"/>
    </row>
    <row r="41" spans="1:7" s="9" customFormat="1">
      <c r="A41" s="29">
        <v>2</v>
      </c>
      <c r="B41" s="31" t="s">
        <v>46</v>
      </c>
      <c r="C41" s="21"/>
      <c r="D41" s="7">
        <f>сентябрь!F41</f>
        <v>14.16</v>
      </c>
      <c r="E41" s="19">
        <v>8.18</v>
      </c>
      <c r="F41" s="7">
        <f t="shared" si="1"/>
        <v>22.34</v>
      </c>
      <c r="G41" s="5"/>
    </row>
    <row r="42" spans="1:7" s="9" customFormat="1">
      <c r="A42" s="18"/>
      <c r="B42" s="20"/>
      <c r="C42" s="21"/>
      <c r="D42" s="7">
        <f>сентябрь!F42</f>
        <v>0</v>
      </c>
      <c r="E42" s="19"/>
      <c r="F42" s="7">
        <f t="shared" si="1"/>
        <v>0</v>
      </c>
      <c r="G42" s="5"/>
    </row>
    <row r="43" spans="1:7" s="9" customFormat="1">
      <c r="A43" s="38" t="s">
        <v>26</v>
      </c>
      <c r="B43" s="39"/>
      <c r="C43" s="40"/>
      <c r="D43" s="8">
        <f>сентябрь!F43</f>
        <v>14.16</v>
      </c>
      <c r="E43" s="8">
        <f>SUM(E40:E42)</f>
        <v>8.18</v>
      </c>
      <c r="F43" s="8">
        <f t="shared" si="1"/>
        <v>22.34</v>
      </c>
      <c r="G43" s="5"/>
    </row>
    <row r="44" spans="1:7">
      <c r="A44" s="3">
        <v>1</v>
      </c>
      <c r="B44" s="3" t="s">
        <v>20</v>
      </c>
      <c r="C44" s="3"/>
      <c r="D44" s="7">
        <f>сентябрь!F44</f>
        <v>17780</v>
      </c>
      <c r="E44" s="7"/>
      <c r="F44" s="7">
        <f t="shared" si="1"/>
        <v>17780</v>
      </c>
      <c r="G44" s="3"/>
    </row>
    <row r="45" spans="1:7">
      <c r="A45" s="3">
        <v>2</v>
      </c>
      <c r="B45" s="3" t="s">
        <v>38</v>
      </c>
      <c r="C45" s="3"/>
      <c r="D45" s="7">
        <f>сентябрь!F45</f>
        <v>0</v>
      </c>
      <c r="E45" s="7"/>
      <c r="F45" s="7">
        <f t="shared" si="1"/>
        <v>0</v>
      </c>
      <c r="G45" s="3"/>
    </row>
    <row r="46" spans="1:7">
      <c r="A46" s="3">
        <v>3</v>
      </c>
      <c r="B46" s="3" t="s">
        <v>45</v>
      </c>
      <c r="C46" s="3"/>
      <c r="D46" s="7">
        <f>сентябрь!F46</f>
        <v>7000</v>
      </c>
      <c r="E46" s="7"/>
      <c r="F46" s="7">
        <f t="shared" si="1"/>
        <v>7000</v>
      </c>
      <c r="G46" s="3"/>
    </row>
    <row r="47" spans="1:7">
      <c r="A47" s="3">
        <v>4</v>
      </c>
      <c r="B47" s="3" t="s">
        <v>29</v>
      </c>
      <c r="C47" s="3"/>
      <c r="D47" s="7">
        <f>сентябрь!F47</f>
        <v>0</v>
      </c>
      <c r="E47" s="7"/>
      <c r="F47" s="7">
        <f t="shared" si="1"/>
        <v>0</v>
      </c>
      <c r="G47" s="3"/>
    </row>
    <row r="48" spans="1:7">
      <c r="A48" s="3">
        <v>5</v>
      </c>
      <c r="B48" s="3" t="s">
        <v>63</v>
      </c>
      <c r="C48" s="3"/>
      <c r="D48" s="7">
        <f>сентябрь!F48</f>
        <v>0</v>
      </c>
      <c r="E48" s="7"/>
      <c r="F48" s="7">
        <f t="shared" si="1"/>
        <v>0</v>
      </c>
      <c r="G48" s="3"/>
    </row>
    <row r="49" spans="1:7">
      <c r="A49" s="3">
        <v>6</v>
      </c>
      <c r="B49" s="3" t="s">
        <v>48</v>
      </c>
      <c r="C49" s="3"/>
      <c r="D49" s="7" t="e">
        <f>сентябрь!F49</f>
        <v>#REF!</v>
      </c>
      <c r="E49" s="7"/>
      <c r="F49" s="7" t="e">
        <f t="shared" si="1"/>
        <v>#REF!</v>
      </c>
      <c r="G49" s="3"/>
    </row>
    <row r="50" spans="1:7">
      <c r="A50" s="3">
        <v>7</v>
      </c>
      <c r="B50" s="24" t="s">
        <v>30</v>
      </c>
      <c r="C50" s="24"/>
      <c r="D50" s="7" t="e">
        <f>сентябрь!F50</f>
        <v>#REF!</v>
      </c>
      <c r="E50" s="19"/>
      <c r="F50" s="7" t="e">
        <f t="shared" si="1"/>
        <v>#REF!</v>
      </c>
      <c r="G50" s="3"/>
    </row>
    <row r="51" spans="1:7">
      <c r="A51" s="38" t="s">
        <v>19</v>
      </c>
      <c r="B51" s="39"/>
      <c r="C51" s="40"/>
      <c r="D51" s="8" t="e">
        <f>сентябрь!F51</f>
        <v>#REF!</v>
      </c>
      <c r="E51" s="8">
        <f>SUM(E44:E50)</f>
        <v>0</v>
      </c>
      <c r="F51" s="8" t="e">
        <f t="shared" si="1"/>
        <v>#REF!</v>
      </c>
      <c r="G51" s="3"/>
    </row>
    <row r="52" spans="1:7">
      <c r="A52" s="3">
        <v>1</v>
      </c>
      <c r="B52" s="3"/>
      <c r="C52" s="3"/>
      <c r="D52" s="7">
        <f>сентябрь!F52</f>
        <v>0</v>
      </c>
      <c r="E52" s="7"/>
      <c r="F52" s="7">
        <f t="shared" si="1"/>
        <v>0</v>
      </c>
      <c r="G52" s="3"/>
    </row>
    <row r="53" spans="1:7">
      <c r="A53" s="3">
        <v>2</v>
      </c>
      <c r="B53" s="3"/>
      <c r="C53" s="3"/>
      <c r="D53" s="7">
        <f>сентябрь!F53</f>
        <v>0</v>
      </c>
      <c r="E53" s="7"/>
      <c r="F53" s="7">
        <f t="shared" si="1"/>
        <v>0</v>
      </c>
      <c r="G53" s="3"/>
    </row>
    <row r="54" spans="1:7" s="9" customFormat="1">
      <c r="A54" s="38" t="s">
        <v>25</v>
      </c>
      <c r="B54" s="39"/>
      <c r="C54" s="40"/>
      <c r="D54" s="8">
        <f>сентябрь!F54</f>
        <v>0</v>
      </c>
      <c r="E54" s="8">
        <f>SUM(E52:E53)</f>
        <v>0</v>
      </c>
      <c r="F54" s="8">
        <f t="shared" si="1"/>
        <v>0</v>
      </c>
      <c r="G54" s="5"/>
    </row>
    <row r="55" spans="1:7" s="9" customFormat="1">
      <c r="A55" s="38" t="s">
        <v>12</v>
      </c>
      <c r="B55" s="39"/>
      <c r="C55" s="40"/>
      <c r="D55" s="8" t="e">
        <f>сентябрь!F55</f>
        <v>#REF!</v>
      </c>
      <c r="E55" s="8">
        <f>E12+E21+E27+E31+E39+E54+E51</f>
        <v>15350.18</v>
      </c>
      <c r="F55" s="23" t="e">
        <f t="shared" si="1"/>
        <v>#REF!</v>
      </c>
      <c r="G55" s="5"/>
    </row>
    <row r="58" spans="1:7">
      <c r="B58" s="9" t="s">
        <v>16</v>
      </c>
      <c r="E58" s="9" t="s">
        <v>36</v>
      </c>
    </row>
    <row r="59" spans="1:7">
      <c r="B59" s="9"/>
    </row>
    <row r="60" spans="1:7">
      <c r="B60" s="9"/>
    </row>
    <row r="61" spans="1:7">
      <c r="B61" s="9"/>
    </row>
  </sheetData>
  <mergeCells count="13">
    <mergeCell ref="A54:C54"/>
    <mergeCell ref="A55:C55"/>
    <mergeCell ref="A3:G3"/>
    <mergeCell ref="A4:G4"/>
    <mergeCell ref="A5:G5"/>
    <mergeCell ref="A12:C12"/>
    <mergeCell ref="A21:C21"/>
    <mergeCell ref="A27:C27"/>
    <mergeCell ref="A31:C31"/>
    <mergeCell ref="A51:C51"/>
    <mergeCell ref="A43:C43"/>
    <mergeCell ref="A24:C24"/>
    <mergeCell ref="A39:C39"/>
  </mergeCells>
  <phoneticPr fontId="2" type="noConversion"/>
  <pageMargins left="1.03" right="0.23" top="0.26" bottom="0.3" header="0.5" footer="0.5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workbookViewId="0">
      <selection sqref="A1:G55"/>
    </sheetView>
  </sheetViews>
  <sheetFormatPr defaultRowHeight="12.75"/>
  <cols>
    <col min="1" max="1" width="4.5703125" customWidth="1"/>
    <col min="2" max="2" width="23" customWidth="1"/>
    <col min="3" max="3" width="15.42578125" customWidth="1"/>
    <col min="4" max="4" width="14.7109375" customWidth="1"/>
    <col min="5" max="5" width="12.85546875" customWidth="1"/>
    <col min="6" max="6" width="15.5703125" customWidth="1"/>
    <col min="7" max="7" width="14.85546875" customWidth="1"/>
  </cols>
  <sheetData>
    <row r="1" spans="1:7">
      <c r="A1" s="9" t="s">
        <v>71</v>
      </c>
      <c r="G1" s="15" t="s">
        <v>0</v>
      </c>
    </row>
    <row r="2" spans="1:7">
      <c r="A2" s="17"/>
    </row>
    <row r="3" spans="1:7" ht="15.75">
      <c r="A3" s="43" t="s">
        <v>1</v>
      </c>
      <c r="B3" s="43"/>
      <c r="C3" s="43"/>
      <c r="D3" s="43"/>
      <c r="E3" s="43"/>
      <c r="F3" s="43"/>
      <c r="G3" s="43"/>
    </row>
    <row r="4" spans="1:7" ht="15.75">
      <c r="A4" s="43" t="s">
        <v>2</v>
      </c>
      <c r="B4" s="43"/>
      <c r="C4" s="43"/>
      <c r="D4" s="43"/>
      <c r="E4" s="43"/>
      <c r="F4" s="43"/>
      <c r="G4" s="43"/>
    </row>
    <row r="5" spans="1:7" ht="15.75">
      <c r="A5" s="43" t="s">
        <v>95</v>
      </c>
      <c r="B5" s="43"/>
      <c r="C5" s="43"/>
      <c r="D5" s="43"/>
      <c r="E5" s="43"/>
      <c r="F5" s="43"/>
      <c r="G5" s="43"/>
    </row>
    <row r="6" spans="1:7" ht="13.5" thickBot="1">
      <c r="G6" s="10" t="s">
        <v>13</v>
      </c>
    </row>
    <row r="7" spans="1:7" ht="39" thickBot="1">
      <c r="A7" s="1" t="s">
        <v>3</v>
      </c>
      <c r="B7" s="1" t="s">
        <v>4</v>
      </c>
      <c r="C7" s="1" t="s">
        <v>5</v>
      </c>
      <c r="D7" s="1" t="s">
        <v>96</v>
      </c>
      <c r="E7" s="1" t="s">
        <v>60</v>
      </c>
      <c r="F7" s="1" t="s">
        <v>6</v>
      </c>
      <c r="G7" s="1" t="s">
        <v>7</v>
      </c>
    </row>
    <row r="8" spans="1:7" ht="13.5" thickBot="1">
      <c r="A8" s="11">
        <v>1</v>
      </c>
      <c r="B8" s="11">
        <v>2</v>
      </c>
      <c r="C8" s="11">
        <v>3</v>
      </c>
      <c r="D8" s="35">
        <v>4</v>
      </c>
      <c r="E8" s="11">
        <v>5</v>
      </c>
      <c r="F8" s="11">
        <v>6</v>
      </c>
      <c r="G8" s="11">
        <v>7</v>
      </c>
    </row>
    <row r="9" spans="1:7">
      <c r="A9" s="4">
        <v>1</v>
      </c>
      <c r="B9" s="13" t="s">
        <v>14</v>
      </c>
      <c r="C9" s="2"/>
      <c r="D9" s="7">
        <f>октябрь!F9</f>
        <v>0</v>
      </c>
      <c r="E9" s="6"/>
      <c r="F9" s="22">
        <f t="shared" ref="F9:F23" si="0">D9+E9</f>
        <v>0</v>
      </c>
      <c r="G9" s="2"/>
    </row>
    <row r="10" spans="1:7">
      <c r="A10" s="3">
        <v>2</v>
      </c>
      <c r="B10" s="12" t="s">
        <v>61</v>
      </c>
      <c r="C10" s="3"/>
      <c r="D10" s="7">
        <f>октябрь!F10</f>
        <v>33600</v>
      </c>
      <c r="E10" s="7"/>
      <c r="F10" s="7">
        <f t="shared" si="0"/>
        <v>33600</v>
      </c>
      <c r="G10" s="3"/>
    </row>
    <row r="11" spans="1:7" ht="25.5">
      <c r="A11" s="3">
        <v>3</v>
      </c>
      <c r="B11" s="12" t="s">
        <v>15</v>
      </c>
      <c r="C11" s="3"/>
      <c r="D11" s="7">
        <f>октябрь!F11</f>
        <v>0</v>
      </c>
      <c r="E11" s="7"/>
      <c r="F11" s="7">
        <f t="shared" si="0"/>
        <v>0</v>
      </c>
      <c r="G11" s="3"/>
    </row>
    <row r="12" spans="1:7" s="9" customFormat="1">
      <c r="A12" s="38" t="s">
        <v>8</v>
      </c>
      <c r="B12" s="39"/>
      <c r="C12" s="40"/>
      <c r="D12" s="8">
        <f>октябрь!F12</f>
        <v>33600</v>
      </c>
      <c r="E12" s="8">
        <f>SUM(E9:E11)</f>
        <v>0</v>
      </c>
      <c r="F12" s="8">
        <f t="shared" si="0"/>
        <v>33600</v>
      </c>
      <c r="G12" s="5"/>
    </row>
    <row r="13" spans="1:7">
      <c r="A13" s="3">
        <v>1</v>
      </c>
      <c r="B13" s="12" t="s">
        <v>21</v>
      </c>
      <c r="C13" s="3"/>
      <c r="D13" s="7">
        <f>октябрь!F13</f>
        <v>8519.6</v>
      </c>
      <c r="E13" s="7">
        <v>837.8</v>
      </c>
      <c r="F13" s="7">
        <f t="shared" si="0"/>
        <v>9357.4</v>
      </c>
      <c r="G13" s="3"/>
    </row>
    <row r="14" spans="1:7" ht="25.5">
      <c r="A14" s="3">
        <v>2</v>
      </c>
      <c r="B14" s="30" t="s">
        <v>40</v>
      </c>
      <c r="C14" s="3"/>
      <c r="D14" s="7">
        <f>октябрь!F14</f>
        <v>4759.42</v>
      </c>
      <c r="E14" s="7">
        <v>302.06</v>
      </c>
      <c r="F14" s="7">
        <f t="shared" si="0"/>
        <v>5061.4800000000005</v>
      </c>
      <c r="G14" s="3"/>
    </row>
    <row r="15" spans="1:7">
      <c r="A15" s="3">
        <v>3</v>
      </c>
      <c r="B15" s="30" t="s">
        <v>47</v>
      </c>
      <c r="C15" s="3"/>
      <c r="D15" s="7">
        <f>октябрь!F15</f>
        <v>0</v>
      </c>
      <c r="E15" s="7"/>
      <c r="F15" s="7">
        <f t="shared" si="0"/>
        <v>0</v>
      </c>
      <c r="G15" s="3"/>
    </row>
    <row r="16" spans="1:7">
      <c r="A16" s="3">
        <v>4</v>
      </c>
      <c r="B16" s="30" t="s">
        <v>33</v>
      </c>
      <c r="C16" s="3"/>
      <c r="D16" s="7">
        <f>октябрь!F16</f>
        <v>0</v>
      </c>
      <c r="E16" s="7"/>
      <c r="F16" s="7">
        <f t="shared" si="0"/>
        <v>0</v>
      </c>
      <c r="G16" s="3"/>
    </row>
    <row r="17" spans="1:7">
      <c r="A17" s="3">
        <v>5</v>
      </c>
      <c r="B17" s="16" t="s">
        <v>32</v>
      </c>
      <c r="C17" s="3"/>
      <c r="D17" s="7">
        <f>октябрь!F17</f>
        <v>757.45</v>
      </c>
      <c r="E17" s="7">
        <v>7.62</v>
      </c>
      <c r="F17" s="7">
        <f t="shared" si="0"/>
        <v>765.07</v>
      </c>
      <c r="G17" s="3"/>
    </row>
    <row r="18" spans="1:7">
      <c r="A18" s="3">
        <v>6</v>
      </c>
      <c r="B18" s="12" t="s">
        <v>24</v>
      </c>
      <c r="C18" s="3"/>
      <c r="D18" s="7">
        <f>октябрь!F18</f>
        <v>3263.08</v>
      </c>
      <c r="E18" s="7">
        <v>1500</v>
      </c>
      <c r="F18" s="7">
        <f t="shared" si="0"/>
        <v>4763.08</v>
      </c>
      <c r="G18" s="3" t="s">
        <v>75</v>
      </c>
    </row>
    <row r="19" spans="1:7" ht="25.5">
      <c r="A19" s="3">
        <v>7</v>
      </c>
      <c r="B19" s="12" t="s">
        <v>66</v>
      </c>
      <c r="C19" s="3"/>
      <c r="D19" s="7" t="e">
        <f>октябрь!F19</f>
        <v>#REF!</v>
      </c>
      <c r="E19" s="7">
        <v>7080</v>
      </c>
      <c r="F19" s="7" t="e">
        <f t="shared" si="0"/>
        <v>#REF!</v>
      </c>
      <c r="G19" s="3"/>
    </row>
    <row r="20" spans="1:7">
      <c r="A20" s="3">
        <v>8</v>
      </c>
      <c r="B20" s="12" t="s">
        <v>35</v>
      </c>
      <c r="C20" s="3"/>
      <c r="D20" s="7" t="e">
        <f>октябрь!F20</f>
        <v>#REF!</v>
      </c>
      <c r="E20" s="7"/>
      <c r="F20" s="7" t="e">
        <f t="shared" si="0"/>
        <v>#REF!</v>
      </c>
      <c r="G20" s="3"/>
    </row>
    <row r="21" spans="1:7" s="9" customFormat="1">
      <c r="A21" s="38" t="s">
        <v>17</v>
      </c>
      <c r="B21" s="39"/>
      <c r="C21" s="40"/>
      <c r="D21" s="8" t="e">
        <f>октябрь!F21</f>
        <v>#REF!</v>
      </c>
      <c r="E21" s="8">
        <f>SUM(E13:E20)</f>
        <v>9727.48</v>
      </c>
      <c r="F21" s="8" t="e">
        <f t="shared" si="0"/>
        <v>#REF!</v>
      </c>
      <c r="G21" s="5"/>
    </row>
    <row r="22" spans="1:7" s="9" customFormat="1">
      <c r="A22" s="29">
        <v>1</v>
      </c>
      <c r="B22" s="26" t="s">
        <v>51</v>
      </c>
      <c r="C22" s="27"/>
      <c r="D22" s="7">
        <f>октябрь!F22</f>
        <v>0</v>
      </c>
      <c r="E22" s="19"/>
      <c r="F22" s="7">
        <f t="shared" si="0"/>
        <v>0</v>
      </c>
      <c r="G22" s="5"/>
    </row>
    <row r="23" spans="1:7" s="9" customFormat="1">
      <c r="A23" s="18"/>
      <c r="B23" s="28"/>
      <c r="C23" s="27"/>
      <c r="D23" s="7">
        <f>октябрь!F23</f>
        <v>0</v>
      </c>
      <c r="E23" s="8"/>
      <c r="F23" s="7">
        <f t="shared" si="0"/>
        <v>0</v>
      </c>
      <c r="G23" s="5"/>
    </row>
    <row r="24" spans="1:7" s="9" customFormat="1">
      <c r="A24" s="38" t="s">
        <v>37</v>
      </c>
      <c r="B24" s="39"/>
      <c r="C24" s="40"/>
      <c r="D24" s="8">
        <f>октябрь!F24</f>
        <v>0</v>
      </c>
      <c r="E24" s="8">
        <f>SUM(E22:E23)</f>
        <v>0</v>
      </c>
      <c r="F24" s="8">
        <f>SUM(F22:F23)</f>
        <v>0</v>
      </c>
      <c r="G24" s="5"/>
    </row>
    <row r="25" spans="1:7">
      <c r="A25" s="3">
        <v>1</v>
      </c>
      <c r="B25" s="14" t="s">
        <v>18</v>
      </c>
      <c r="C25" s="3"/>
      <c r="D25" s="7">
        <f>октябрь!F25</f>
        <v>3913.58</v>
      </c>
      <c r="E25" s="7">
        <v>904.77</v>
      </c>
      <c r="F25" s="7">
        <f t="shared" ref="F25:F55" si="1">D25+E25</f>
        <v>4818.3500000000004</v>
      </c>
      <c r="G25" s="3"/>
    </row>
    <row r="26" spans="1:7">
      <c r="A26" s="3">
        <v>2</v>
      </c>
      <c r="B26" s="12"/>
      <c r="C26" s="3"/>
      <c r="D26" s="7">
        <f>октябрь!F26</f>
        <v>0</v>
      </c>
      <c r="E26" s="7"/>
      <c r="F26" s="7">
        <f t="shared" si="1"/>
        <v>0</v>
      </c>
      <c r="G26" s="3"/>
    </row>
    <row r="27" spans="1:7" s="9" customFormat="1">
      <c r="A27" s="38" t="s">
        <v>9</v>
      </c>
      <c r="B27" s="39"/>
      <c r="C27" s="40"/>
      <c r="D27" s="8">
        <f>октябрь!F27</f>
        <v>3913.58</v>
      </c>
      <c r="E27" s="8">
        <f>SUM(E25:E26)</f>
        <v>904.77</v>
      </c>
      <c r="F27" s="8">
        <f t="shared" si="1"/>
        <v>4818.3500000000004</v>
      </c>
      <c r="G27" s="5"/>
    </row>
    <row r="28" spans="1:7">
      <c r="A28" s="3">
        <v>1</v>
      </c>
      <c r="B28" s="3" t="s">
        <v>39</v>
      </c>
      <c r="C28" s="3"/>
      <c r="D28" s="7">
        <f>октябрь!F28</f>
        <v>750</v>
      </c>
      <c r="E28" s="7"/>
      <c r="F28" s="7">
        <f t="shared" si="1"/>
        <v>750</v>
      </c>
      <c r="G28" s="3"/>
    </row>
    <row r="29" spans="1:7" s="34" customFormat="1">
      <c r="A29" s="24">
        <v>2</v>
      </c>
      <c r="B29" s="24" t="s">
        <v>42</v>
      </c>
      <c r="C29" s="24"/>
      <c r="D29" s="7">
        <f>октябрь!F29</f>
        <v>0</v>
      </c>
      <c r="E29" s="19"/>
      <c r="F29" s="19">
        <f t="shared" si="1"/>
        <v>0</v>
      </c>
      <c r="G29" s="24"/>
    </row>
    <row r="30" spans="1:7">
      <c r="A30" s="3">
        <v>3</v>
      </c>
      <c r="B30" s="3" t="s">
        <v>43</v>
      </c>
      <c r="C30" s="3"/>
      <c r="D30" s="7">
        <f>октябрь!F30</f>
        <v>0</v>
      </c>
      <c r="E30" s="7">
        <v>2852</v>
      </c>
      <c r="F30" s="7">
        <f t="shared" si="1"/>
        <v>2852</v>
      </c>
      <c r="G30" s="3"/>
    </row>
    <row r="31" spans="1:7" s="9" customFormat="1">
      <c r="A31" s="38" t="s">
        <v>10</v>
      </c>
      <c r="B31" s="39"/>
      <c r="C31" s="40"/>
      <c r="D31" s="7">
        <f>октябрь!F31</f>
        <v>750</v>
      </c>
      <c r="E31" s="8">
        <f>SUM(E28:E30)</f>
        <v>2852</v>
      </c>
      <c r="F31" s="8">
        <f t="shared" si="1"/>
        <v>3602</v>
      </c>
      <c r="G31" s="5"/>
    </row>
    <row r="32" spans="1:7">
      <c r="A32" s="3">
        <v>1</v>
      </c>
      <c r="B32" s="3" t="s">
        <v>22</v>
      </c>
      <c r="C32" s="3"/>
      <c r="D32" s="7">
        <f>октябрь!F32</f>
        <v>0</v>
      </c>
      <c r="E32" s="7"/>
      <c r="F32" s="7">
        <f t="shared" si="1"/>
        <v>0</v>
      </c>
      <c r="G32" s="3"/>
    </row>
    <row r="33" spans="1:7">
      <c r="A33" s="3">
        <v>2</v>
      </c>
      <c r="B33" s="3" t="s">
        <v>28</v>
      </c>
      <c r="C33" s="3"/>
      <c r="D33" s="7">
        <f>октябрь!F33</f>
        <v>6400</v>
      </c>
      <c r="E33" s="7"/>
      <c r="F33" s="7">
        <f t="shared" si="1"/>
        <v>6400</v>
      </c>
      <c r="G33" s="3"/>
    </row>
    <row r="34" spans="1:7" ht="25.5">
      <c r="A34" s="3">
        <v>3</v>
      </c>
      <c r="B34" s="12" t="s">
        <v>70</v>
      </c>
      <c r="C34" s="3"/>
      <c r="D34" s="7">
        <f>октябрь!F34</f>
        <v>4000</v>
      </c>
      <c r="E34" s="7"/>
      <c r="F34" s="7">
        <f t="shared" si="1"/>
        <v>4000</v>
      </c>
      <c r="G34" s="3"/>
    </row>
    <row r="35" spans="1:7">
      <c r="A35" s="3">
        <v>4</v>
      </c>
      <c r="B35" s="12" t="s">
        <v>27</v>
      </c>
      <c r="C35" s="3"/>
      <c r="D35" s="7">
        <f>октябрь!F35</f>
        <v>28175.25</v>
      </c>
      <c r="E35" s="7"/>
      <c r="F35" s="7">
        <f t="shared" si="1"/>
        <v>28175.25</v>
      </c>
      <c r="G35" s="3"/>
    </row>
    <row r="36" spans="1:7" ht="19.5" customHeight="1">
      <c r="A36" s="3">
        <v>5</v>
      </c>
      <c r="B36" s="3" t="s">
        <v>44</v>
      </c>
      <c r="C36" s="3"/>
      <c r="D36" s="7" t="e">
        <f>октябрь!F36</f>
        <v>#REF!</v>
      </c>
      <c r="E36" s="7"/>
      <c r="F36" s="7" t="e">
        <f t="shared" si="1"/>
        <v>#REF!</v>
      </c>
      <c r="G36" s="3"/>
    </row>
    <row r="37" spans="1:7">
      <c r="A37" s="3">
        <v>6</v>
      </c>
      <c r="B37" s="3" t="s">
        <v>62</v>
      </c>
      <c r="C37" s="3"/>
      <c r="D37" s="7" t="e">
        <f>октябрь!F37</f>
        <v>#REF!</v>
      </c>
      <c r="E37" s="7">
        <v>4000</v>
      </c>
      <c r="F37" s="7" t="e">
        <f t="shared" si="1"/>
        <v>#REF!</v>
      </c>
      <c r="G37" s="3"/>
    </row>
    <row r="38" spans="1:7" ht="13.5" customHeight="1">
      <c r="A38" s="3">
        <v>7</v>
      </c>
      <c r="B38" s="3" t="s">
        <v>23</v>
      </c>
      <c r="C38" s="3"/>
      <c r="D38" s="7">
        <f>октябрь!F38</f>
        <v>57509</v>
      </c>
      <c r="E38" s="7">
        <v>6369</v>
      </c>
      <c r="F38" s="7">
        <f t="shared" si="1"/>
        <v>63878</v>
      </c>
      <c r="G38" s="3"/>
    </row>
    <row r="39" spans="1:7" s="9" customFormat="1">
      <c r="A39" s="38" t="s">
        <v>11</v>
      </c>
      <c r="B39" s="39"/>
      <c r="C39" s="40"/>
      <c r="D39" s="8" t="e">
        <f>октябрь!F39</f>
        <v>#REF!</v>
      </c>
      <c r="E39" s="8">
        <f>SUM(E32:E38)</f>
        <v>10369</v>
      </c>
      <c r="F39" s="8" t="e">
        <f t="shared" si="1"/>
        <v>#REF!</v>
      </c>
      <c r="G39" s="5"/>
    </row>
    <row r="40" spans="1:7" s="9" customFormat="1">
      <c r="A40" s="25">
        <v>1</v>
      </c>
      <c r="B40" s="3" t="s">
        <v>59</v>
      </c>
      <c r="C40" s="21"/>
      <c r="D40" s="7">
        <f>октябрь!F40</f>
        <v>0</v>
      </c>
      <c r="E40" s="19"/>
      <c r="F40" s="7">
        <f t="shared" si="1"/>
        <v>0</v>
      </c>
      <c r="G40" s="5"/>
    </row>
    <row r="41" spans="1:7" s="9" customFormat="1">
      <c r="A41" s="29">
        <v>2</v>
      </c>
      <c r="B41" s="31" t="s">
        <v>46</v>
      </c>
      <c r="C41" s="21"/>
      <c r="D41" s="7">
        <f>октябрь!F41</f>
        <v>22.34</v>
      </c>
      <c r="E41" s="19">
        <v>5.07</v>
      </c>
      <c r="F41" s="7">
        <f t="shared" si="1"/>
        <v>27.41</v>
      </c>
      <c r="G41" s="5"/>
    </row>
    <row r="42" spans="1:7" s="9" customFormat="1">
      <c r="A42" s="18"/>
      <c r="B42" s="20"/>
      <c r="C42" s="21"/>
      <c r="D42" s="7">
        <f>октябрь!F42</f>
        <v>0</v>
      </c>
      <c r="E42" s="19"/>
      <c r="F42" s="7">
        <f t="shared" si="1"/>
        <v>0</v>
      </c>
      <c r="G42" s="5"/>
    </row>
    <row r="43" spans="1:7" s="9" customFormat="1">
      <c r="A43" s="38" t="s">
        <v>26</v>
      </c>
      <c r="B43" s="39"/>
      <c r="C43" s="40"/>
      <c r="D43" s="8">
        <f>октябрь!F43</f>
        <v>22.34</v>
      </c>
      <c r="E43" s="8">
        <f>SUM(E40:E42)</f>
        <v>5.07</v>
      </c>
      <c r="F43" s="8">
        <f t="shared" si="1"/>
        <v>27.41</v>
      </c>
      <c r="G43" s="5"/>
    </row>
    <row r="44" spans="1:7">
      <c r="A44" s="3">
        <v>1</v>
      </c>
      <c r="B44" s="3" t="s">
        <v>20</v>
      </c>
      <c r="C44" s="3"/>
      <c r="D44" s="7">
        <f>октябрь!F44</f>
        <v>17780</v>
      </c>
      <c r="E44" s="7">
        <v>64120</v>
      </c>
      <c r="F44" s="7">
        <f t="shared" si="1"/>
        <v>81900</v>
      </c>
      <c r="G44" s="3"/>
    </row>
    <row r="45" spans="1:7">
      <c r="A45" s="3">
        <v>2</v>
      </c>
      <c r="B45" s="3" t="s">
        <v>97</v>
      </c>
      <c r="C45" s="3"/>
      <c r="D45" s="7">
        <f>октябрь!F45</f>
        <v>0</v>
      </c>
      <c r="E45" s="7">
        <v>30000</v>
      </c>
      <c r="F45" s="7">
        <f t="shared" si="1"/>
        <v>30000</v>
      </c>
      <c r="G45" s="3"/>
    </row>
    <row r="46" spans="1:7">
      <c r="A46" s="3">
        <v>3</v>
      </c>
      <c r="B46" s="3" t="s">
        <v>45</v>
      </c>
      <c r="C46" s="3"/>
      <c r="D46" s="7">
        <f>октябрь!F46</f>
        <v>7000</v>
      </c>
      <c r="E46" s="7">
        <v>5000</v>
      </c>
      <c r="F46" s="7">
        <f t="shared" si="1"/>
        <v>12000</v>
      </c>
      <c r="G46" s="3"/>
    </row>
    <row r="47" spans="1:7">
      <c r="A47" s="3">
        <v>4</v>
      </c>
      <c r="B47" s="3" t="s">
        <v>29</v>
      </c>
      <c r="C47" s="3"/>
      <c r="D47" s="7">
        <f>октябрь!F47</f>
        <v>0</v>
      </c>
      <c r="E47" s="7"/>
      <c r="F47" s="7">
        <f t="shared" si="1"/>
        <v>0</v>
      </c>
      <c r="G47" s="3"/>
    </row>
    <row r="48" spans="1:7">
      <c r="A48" s="3">
        <v>5</v>
      </c>
      <c r="B48" s="3" t="s">
        <v>63</v>
      </c>
      <c r="C48" s="3"/>
      <c r="D48" s="7">
        <f>октябрь!F48</f>
        <v>0</v>
      </c>
      <c r="E48" s="7"/>
      <c r="F48" s="7">
        <f t="shared" si="1"/>
        <v>0</v>
      </c>
      <c r="G48" s="3"/>
    </row>
    <row r="49" spans="1:7">
      <c r="A49" s="3">
        <v>6</v>
      </c>
      <c r="B49" s="3" t="s">
        <v>48</v>
      </c>
      <c r="C49" s="3"/>
      <c r="D49" s="7" t="e">
        <f>октябрь!F49</f>
        <v>#REF!</v>
      </c>
      <c r="E49" s="7"/>
      <c r="F49" s="7" t="e">
        <f t="shared" si="1"/>
        <v>#REF!</v>
      </c>
      <c r="G49" s="3"/>
    </row>
    <row r="50" spans="1:7">
      <c r="A50" s="3">
        <v>7</v>
      </c>
      <c r="B50" s="24" t="s">
        <v>30</v>
      </c>
      <c r="C50" s="24"/>
      <c r="D50" s="7" t="e">
        <f>октябрь!F50</f>
        <v>#REF!</v>
      </c>
      <c r="E50" s="19"/>
      <c r="F50" s="7" t="e">
        <f t="shared" si="1"/>
        <v>#REF!</v>
      </c>
      <c r="G50" s="3"/>
    </row>
    <row r="51" spans="1:7">
      <c r="A51" s="38" t="s">
        <v>19</v>
      </c>
      <c r="B51" s="39"/>
      <c r="C51" s="40"/>
      <c r="D51" s="8" t="e">
        <f>октябрь!F51</f>
        <v>#REF!</v>
      </c>
      <c r="E51" s="8">
        <f>SUM(E44:E50)</f>
        <v>99120</v>
      </c>
      <c r="F51" s="8" t="e">
        <f t="shared" si="1"/>
        <v>#REF!</v>
      </c>
      <c r="G51" s="3"/>
    </row>
    <row r="52" spans="1:7">
      <c r="A52" s="3">
        <v>1</v>
      </c>
      <c r="B52" s="3"/>
      <c r="C52" s="3"/>
      <c r="D52" s="7">
        <f>октябрь!F52</f>
        <v>0</v>
      </c>
      <c r="E52" s="7"/>
      <c r="F52" s="7">
        <f t="shared" si="1"/>
        <v>0</v>
      </c>
      <c r="G52" s="3"/>
    </row>
    <row r="53" spans="1:7">
      <c r="A53" s="3">
        <v>2</v>
      </c>
      <c r="B53" s="3"/>
      <c r="C53" s="3"/>
      <c r="D53" s="7">
        <f>октябрь!F53</f>
        <v>0</v>
      </c>
      <c r="E53" s="7"/>
      <c r="F53" s="7">
        <f t="shared" si="1"/>
        <v>0</v>
      </c>
      <c r="G53" s="3"/>
    </row>
    <row r="54" spans="1:7" s="9" customFormat="1">
      <c r="A54" s="38" t="s">
        <v>25</v>
      </c>
      <c r="B54" s="39"/>
      <c r="C54" s="40"/>
      <c r="D54" s="7">
        <f>октябрь!F54</f>
        <v>0</v>
      </c>
      <c r="E54" s="8">
        <f>SUM(E52:E53)</f>
        <v>0</v>
      </c>
      <c r="F54" s="8">
        <f t="shared" si="1"/>
        <v>0</v>
      </c>
      <c r="G54" s="5"/>
    </row>
    <row r="55" spans="1:7" s="9" customFormat="1">
      <c r="A55" s="38" t="s">
        <v>12</v>
      </c>
      <c r="B55" s="39"/>
      <c r="C55" s="40"/>
      <c r="D55" s="8" t="e">
        <f>октябрь!F55</f>
        <v>#REF!</v>
      </c>
      <c r="E55" s="8">
        <f>E12+E21+E27+E31+E39+E54+E51</f>
        <v>122973.25</v>
      </c>
      <c r="F55" s="23" t="e">
        <f t="shared" si="1"/>
        <v>#REF!</v>
      </c>
      <c r="G55" s="5"/>
    </row>
    <row r="58" spans="1:7">
      <c r="B58" s="9" t="s">
        <v>16</v>
      </c>
      <c r="E58" s="9" t="s">
        <v>36</v>
      </c>
    </row>
    <row r="59" spans="1:7">
      <c r="B59" s="9"/>
    </row>
    <row r="60" spans="1:7">
      <c r="B60" s="9"/>
    </row>
    <row r="61" spans="1:7">
      <c r="B61" s="9"/>
    </row>
  </sheetData>
  <mergeCells count="13">
    <mergeCell ref="A54:C54"/>
    <mergeCell ref="A55:C55"/>
    <mergeCell ref="A3:G3"/>
    <mergeCell ref="A4:G4"/>
    <mergeCell ref="A5:G5"/>
    <mergeCell ref="A12:C12"/>
    <mergeCell ref="A21:C21"/>
    <mergeCell ref="A27:C27"/>
    <mergeCell ref="A31:C31"/>
    <mergeCell ref="A51:C51"/>
    <mergeCell ref="A43:C43"/>
    <mergeCell ref="A24:C24"/>
    <mergeCell ref="A39:C39"/>
  </mergeCells>
  <phoneticPr fontId="2" type="noConversion"/>
  <pageMargins left="1.03" right="0.23" top="0.26" bottom="0.3" header="0.5" footer="0.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opLeftCell="A16" workbookViewId="0">
      <selection activeCell="F51" sqref="F51"/>
    </sheetView>
  </sheetViews>
  <sheetFormatPr defaultRowHeight="12.75"/>
  <cols>
    <col min="1" max="1" width="4.5703125" customWidth="1"/>
    <col min="2" max="2" width="23" customWidth="1"/>
    <col min="3" max="3" width="15.42578125" customWidth="1"/>
    <col min="4" max="4" width="14.7109375" customWidth="1"/>
    <col min="5" max="5" width="12.85546875" customWidth="1"/>
    <col min="6" max="6" width="15.5703125" customWidth="1"/>
    <col min="7" max="7" width="14.85546875" customWidth="1"/>
  </cols>
  <sheetData>
    <row r="1" spans="1:7">
      <c r="A1" s="9" t="s">
        <v>71</v>
      </c>
      <c r="G1" s="15" t="s">
        <v>0</v>
      </c>
    </row>
    <row r="2" spans="1:7">
      <c r="A2" s="17"/>
    </row>
    <row r="3" spans="1:7" ht="15.75">
      <c r="A3" s="43" t="s">
        <v>1</v>
      </c>
      <c r="B3" s="43"/>
      <c r="C3" s="43"/>
      <c r="D3" s="43"/>
      <c r="E3" s="43"/>
      <c r="F3" s="43"/>
      <c r="G3" s="43"/>
    </row>
    <row r="4" spans="1:7" ht="15.75">
      <c r="A4" s="43" t="s">
        <v>2</v>
      </c>
      <c r="B4" s="43"/>
      <c r="C4" s="43"/>
      <c r="D4" s="43"/>
      <c r="E4" s="43"/>
      <c r="F4" s="43"/>
      <c r="G4" s="43"/>
    </row>
    <row r="5" spans="1:7" ht="15.75">
      <c r="A5" s="43" t="s">
        <v>98</v>
      </c>
      <c r="B5" s="43"/>
      <c r="C5" s="43"/>
      <c r="D5" s="43"/>
      <c r="E5" s="43"/>
      <c r="F5" s="43"/>
      <c r="G5" s="43"/>
    </row>
    <row r="6" spans="1:7" ht="13.5" thickBot="1">
      <c r="G6" s="10" t="s">
        <v>13</v>
      </c>
    </row>
    <row r="7" spans="1:7" ht="39" thickBot="1">
      <c r="A7" s="1" t="s">
        <v>3</v>
      </c>
      <c r="B7" s="1" t="s">
        <v>4</v>
      </c>
      <c r="C7" s="1" t="s">
        <v>5</v>
      </c>
      <c r="D7" s="1" t="s">
        <v>100</v>
      </c>
      <c r="E7" s="1" t="s">
        <v>99</v>
      </c>
      <c r="F7" s="1" t="s">
        <v>6</v>
      </c>
      <c r="G7" s="1" t="s">
        <v>7</v>
      </c>
    </row>
    <row r="8" spans="1:7" ht="13.5" thickBot="1">
      <c r="A8" s="11">
        <v>1</v>
      </c>
      <c r="B8" s="11">
        <v>2</v>
      </c>
      <c r="C8" s="11">
        <v>3</v>
      </c>
      <c r="D8" s="35">
        <v>4</v>
      </c>
      <c r="E8" s="11">
        <v>5</v>
      </c>
      <c r="F8" s="11">
        <v>6</v>
      </c>
      <c r="G8" s="11">
        <v>7</v>
      </c>
    </row>
    <row r="9" spans="1:7">
      <c r="A9" s="4">
        <v>1</v>
      </c>
      <c r="B9" s="13" t="s">
        <v>14</v>
      </c>
      <c r="C9" s="2"/>
      <c r="D9" s="7">
        <f>ноябрь!F9</f>
        <v>0</v>
      </c>
      <c r="E9" s="6"/>
      <c r="F9" s="22">
        <f t="shared" ref="F9:F23" si="0">D9+E9</f>
        <v>0</v>
      </c>
      <c r="G9" s="2"/>
    </row>
    <row r="10" spans="1:7">
      <c r="A10" s="3">
        <v>2</v>
      </c>
      <c r="B10" s="12" t="s">
        <v>61</v>
      </c>
      <c r="C10" s="3"/>
      <c r="D10" s="7">
        <f>ноябрь!F10</f>
        <v>33600</v>
      </c>
      <c r="E10" s="7"/>
      <c r="F10" s="7">
        <f t="shared" si="0"/>
        <v>33600</v>
      </c>
      <c r="G10" s="3"/>
    </row>
    <row r="11" spans="1:7" ht="25.5">
      <c r="A11" s="3">
        <v>3</v>
      </c>
      <c r="B11" s="12" t="s">
        <v>15</v>
      </c>
      <c r="C11" s="3"/>
      <c r="D11" s="7">
        <f>ноябрь!F11</f>
        <v>0</v>
      </c>
      <c r="E11" s="7"/>
      <c r="F11" s="7">
        <f t="shared" si="0"/>
        <v>0</v>
      </c>
      <c r="G11" s="3"/>
    </row>
    <row r="12" spans="1:7" s="9" customFormat="1">
      <c r="A12" s="38" t="s">
        <v>8</v>
      </c>
      <c r="B12" s="39"/>
      <c r="C12" s="40"/>
      <c r="D12" s="8">
        <f>ноябрь!F12</f>
        <v>33600</v>
      </c>
      <c r="E12" s="8">
        <f>SUM(E9:E11)</f>
        <v>0</v>
      </c>
      <c r="F12" s="8">
        <f t="shared" si="0"/>
        <v>33600</v>
      </c>
      <c r="G12" s="5"/>
    </row>
    <row r="13" spans="1:7">
      <c r="A13" s="3">
        <v>1</v>
      </c>
      <c r="B13" s="12" t="s">
        <v>21</v>
      </c>
      <c r="C13" s="3"/>
      <c r="D13" s="7">
        <f>ноябрь!F13</f>
        <v>9357.4</v>
      </c>
      <c r="E13" s="7">
        <v>1839.62</v>
      </c>
      <c r="F13" s="7">
        <f t="shared" si="0"/>
        <v>11197.02</v>
      </c>
      <c r="G13" s="3"/>
    </row>
    <row r="14" spans="1:7" ht="25.5">
      <c r="A14" s="3">
        <v>2</v>
      </c>
      <c r="B14" s="30" t="s">
        <v>40</v>
      </c>
      <c r="C14" s="3"/>
      <c r="D14" s="7">
        <f>ноябрь!F14</f>
        <v>5061.4800000000005</v>
      </c>
      <c r="E14" s="7">
        <v>343.45</v>
      </c>
      <c r="F14" s="7">
        <f t="shared" si="0"/>
        <v>5404.93</v>
      </c>
      <c r="G14" s="3"/>
    </row>
    <row r="15" spans="1:7">
      <c r="A15" s="3">
        <v>3</v>
      </c>
      <c r="B15" s="30" t="s">
        <v>47</v>
      </c>
      <c r="C15" s="3"/>
      <c r="D15" s="7">
        <f>ноябрь!F15</f>
        <v>0</v>
      </c>
      <c r="E15" s="7"/>
      <c r="F15" s="7">
        <f t="shared" si="0"/>
        <v>0</v>
      </c>
      <c r="G15" s="3"/>
    </row>
    <row r="16" spans="1:7">
      <c r="A16" s="3">
        <v>4</v>
      </c>
      <c r="B16" s="30" t="s">
        <v>33</v>
      </c>
      <c r="C16" s="3"/>
      <c r="D16" s="7">
        <f>ноябрь!F16</f>
        <v>0</v>
      </c>
      <c r="E16" s="7"/>
      <c r="F16" s="7">
        <f t="shared" si="0"/>
        <v>0</v>
      </c>
      <c r="G16" s="3"/>
    </row>
    <row r="17" spans="1:7">
      <c r="A17" s="3">
        <v>5</v>
      </c>
      <c r="B17" s="16" t="s">
        <v>32</v>
      </c>
      <c r="C17" s="3"/>
      <c r="D17" s="7">
        <f>ноябрь!F17</f>
        <v>765.07</v>
      </c>
      <c r="E17" s="7"/>
      <c r="F17" s="7">
        <f t="shared" si="0"/>
        <v>765.07</v>
      </c>
      <c r="G17" s="3"/>
    </row>
    <row r="18" spans="1:7">
      <c r="A18" s="3">
        <v>6</v>
      </c>
      <c r="B18" s="12" t="s">
        <v>24</v>
      </c>
      <c r="C18" s="3"/>
      <c r="D18" s="7">
        <f>ноябрь!F18</f>
        <v>4763.08</v>
      </c>
      <c r="E18" s="7">
        <v>6673.02</v>
      </c>
      <c r="F18" s="7">
        <f t="shared" si="0"/>
        <v>11436.1</v>
      </c>
      <c r="G18" s="3" t="s">
        <v>75</v>
      </c>
    </row>
    <row r="19" spans="1:7" ht="25.5">
      <c r="A19" s="3">
        <v>7</v>
      </c>
      <c r="B19" s="12" t="s">
        <v>66</v>
      </c>
      <c r="C19" s="3"/>
      <c r="D19" s="7" t="e">
        <f>ноябрь!F19</f>
        <v>#REF!</v>
      </c>
      <c r="E19" s="7"/>
      <c r="F19" s="7" t="e">
        <f t="shared" si="0"/>
        <v>#REF!</v>
      </c>
      <c r="G19" s="3"/>
    </row>
    <row r="20" spans="1:7">
      <c r="A20" s="3">
        <v>8</v>
      </c>
      <c r="B20" s="12" t="s">
        <v>35</v>
      </c>
      <c r="C20" s="3"/>
      <c r="D20" s="7" t="e">
        <f>ноябрь!F20</f>
        <v>#REF!</v>
      </c>
      <c r="E20" s="7"/>
      <c r="F20" s="7" t="e">
        <f t="shared" si="0"/>
        <v>#REF!</v>
      </c>
      <c r="G20" s="3"/>
    </row>
    <row r="21" spans="1:7" s="9" customFormat="1">
      <c r="A21" s="38" t="s">
        <v>17</v>
      </c>
      <c r="B21" s="39"/>
      <c r="C21" s="40"/>
      <c r="D21" s="8" t="e">
        <f>ноябрь!F21</f>
        <v>#REF!</v>
      </c>
      <c r="E21" s="8">
        <f>SUM(E13:E20)</f>
        <v>8856.09</v>
      </c>
      <c r="F21" s="8" t="e">
        <f t="shared" si="0"/>
        <v>#REF!</v>
      </c>
      <c r="G21" s="5"/>
    </row>
    <row r="22" spans="1:7" s="9" customFormat="1">
      <c r="A22" s="29">
        <v>1</v>
      </c>
      <c r="B22" s="26" t="s">
        <v>51</v>
      </c>
      <c r="C22" s="27"/>
      <c r="D22" s="7">
        <f>ноябрь!F22</f>
        <v>0</v>
      </c>
      <c r="E22" s="19"/>
      <c r="F22" s="7">
        <f t="shared" si="0"/>
        <v>0</v>
      </c>
      <c r="G22" s="5"/>
    </row>
    <row r="23" spans="1:7" s="9" customFormat="1">
      <c r="A23" s="18"/>
      <c r="B23" s="28"/>
      <c r="C23" s="27"/>
      <c r="D23" s="7">
        <f>ноябрь!F23</f>
        <v>0</v>
      </c>
      <c r="E23" s="8"/>
      <c r="F23" s="7">
        <f t="shared" si="0"/>
        <v>0</v>
      </c>
      <c r="G23" s="5"/>
    </row>
    <row r="24" spans="1:7" s="9" customFormat="1">
      <c r="A24" s="38" t="s">
        <v>37</v>
      </c>
      <c r="B24" s="39"/>
      <c r="C24" s="40"/>
      <c r="D24" s="7">
        <f>ноябрь!F24</f>
        <v>0</v>
      </c>
      <c r="E24" s="8">
        <f>SUM(E22:E23)</f>
        <v>0</v>
      </c>
      <c r="F24" s="8">
        <f>SUM(F22:F23)</f>
        <v>0</v>
      </c>
      <c r="G24" s="5"/>
    </row>
    <row r="25" spans="1:7">
      <c r="A25" s="3">
        <v>1</v>
      </c>
      <c r="B25" s="14" t="s">
        <v>18</v>
      </c>
      <c r="C25" s="3"/>
      <c r="D25" s="7">
        <f>ноябрь!F25</f>
        <v>4818.3500000000004</v>
      </c>
      <c r="E25" s="7">
        <v>1866.8</v>
      </c>
      <c r="F25" s="7">
        <f t="shared" ref="F25:F55" si="1">D25+E25</f>
        <v>6685.1500000000005</v>
      </c>
      <c r="G25" s="3"/>
    </row>
    <row r="26" spans="1:7">
      <c r="A26" s="3">
        <v>2</v>
      </c>
      <c r="B26" s="12"/>
      <c r="C26" s="3"/>
      <c r="D26" s="7">
        <f>ноябрь!F26</f>
        <v>0</v>
      </c>
      <c r="E26" s="7"/>
      <c r="F26" s="7">
        <f t="shared" si="1"/>
        <v>0</v>
      </c>
      <c r="G26" s="3"/>
    </row>
    <row r="27" spans="1:7" s="9" customFormat="1">
      <c r="A27" s="38" t="s">
        <v>9</v>
      </c>
      <c r="B27" s="39"/>
      <c r="C27" s="40"/>
      <c r="D27" s="8">
        <f>ноябрь!F27</f>
        <v>4818.3500000000004</v>
      </c>
      <c r="E27" s="8">
        <f>SUM(E25:E26)</f>
        <v>1866.8</v>
      </c>
      <c r="F27" s="8">
        <f t="shared" si="1"/>
        <v>6685.1500000000005</v>
      </c>
      <c r="G27" s="5"/>
    </row>
    <row r="28" spans="1:7">
      <c r="A28" s="3">
        <v>1</v>
      </c>
      <c r="B28" s="3" t="s">
        <v>39</v>
      </c>
      <c r="C28" s="3"/>
      <c r="D28" s="7">
        <f>ноябрь!F28</f>
        <v>750</v>
      </c>
      <c r="E28" s="7"/>
      <c r="F28" s="7">
        <f t="shared" si="1"/>
        <v>750</v>
      </c>
      <c r="G28" s="3"/>
    </row>
    <row r="29" spans="1:7" s="34" customFormat="1">
      <c r="A29" s="24">
        <v>2</v>
      </c>
      <c r="B29" s="24" t="s">
        <v>42</v>
      </c>
      <c r="C29" s="24"/>
      <c r="D29" s="7">
        <f>ноябрь!F29</f>
        <v>0</v>
      </c>
      <c r="E29" s="19">
        <v>11553</v>
      </c>
      <c r="F29" s="19">
        <f t="shared" si="1"/>
        <v>11553</v>
      </c>
      <c r="G29" s="24"/>
    </row>
    <row r="30" spans="1:7">
      <c r="A30" s="3">
        <v>3</v>
      </c>
      <c r="B30" s="3" t="s">
        <v>43</v>
      </c>
      <c r="C30" s="3"/>
      <c r="D30" s="7">
        <f>ноябрь!F30</f>
        <v>2852</v>
      </c>
      <c r="E30" s="7"/>
      <c r="F30" s="7">
        <f t="shared" si="1"/>
        <v>2852</v>
      </c>
      <c r="G30" s="3"/>
    </row>
    <row r="31" spans="1:7" s="9" customFormat="1">
      <c r="A31" s="38" t="s">
        <v>10</v>
      </c>
      <c r="B31" s="39"/>
      <c r="C31" s="40"/>
      <c r="D31" s="8">
        <f>ноябрь!F31</f>
        <v>3602</v>
      </c>
      <c r="E31" s="8">
        <f>SUM(E28:E30)</f>
        <v>11553</v>
      </c>
      <c r="F31" s="8">
        <f t="shared" si="1"/>
        <v>15155</v>
      </c>
      <c r="G31" s="5"/>
    </row>
    <row r="32" spans="1:7">
      <c r="A32" s="3">
        <v>1</v>
      </c>
      <c r="B32" s="3" t="s">
        <v>22</v>
      </c>
      <c r="C32" s="3"/>
      <c r="D32" s="7">
        <f>ноябрь!F32</f>
        <v>0</v>
      </c>
      <c r="E32" s="7"/>
      <c r="F32" s="7">
        <f t="shared" si="1"/>
        <v>0</v>
      </c>
      <c r="G32" s="3"/>
    </row>
    <row r="33" spans="1:7">
      <c r="A33" s="3">
        <v>2</v>
      </c>
      <c r="B33" s="3" t="s">
        <v>28</v>
      </c>
      <c r="C33" s="3"/>
      <c r="D33" s="7">
        <f>ноябрь!F33</f>
        <v>6400</v>
      </c>
      <c r="E33" s="7"/>
      <c r="F33" s="7">
        <f t="shared" si="1"/>
        <v>6400</v>
      </c>
      <c r="G33" s="3"/>
    </row>
    <row r="34" spans="1:7" ht="25.5">
      <c r="A34" s="3">
        <v>3</v>
      </c>
      <c r="B34" s="12" t="s">
        <v>70</v>
      </c>
      <c r="C34" s="3"/>
      <c r="D34" s="7">
        <f>ноябрь!F34</f>
        <v>4000</v>
      </c>
      <c r="E34" s="7"/>
      <c r="F34" s="7">
        <f t="shared" si="1"/>
        <v>4000</v>
      </c>
      <c r="G34" s="3"/>
    </row>
    <row r="35" spans="1:7">
      <c r="A35" s="3">
        <v>4</v>
      </c>
      <c r="B35" s="12" t="s">
        <v>27</v>
      </c>
      <c r="C35" s="3"/>
      <c r="D35" s="7">
        <f>ноябрь!F35</f>
        <v>28175.25</v>
      </c>
      <c r="E35" s="7"/>
      <c r="F35" s="7">
        <f t="shared" si="1"/>
        <v>28175.25</v>
      </c>
      <c r="G35" s="3"/>
    </row>
    <row r="36" spans="1:7" ht="19.5" customHeight="1">
      <c r="A36" s="3">
        <v>5</v>
      </c>
      <c r="B36" s="3" t="s">
        <v>44</v>
      </c>
      <c r="C36" s="3"/>
      <c r="D36" s="7" t="e">
        <f>ноябрь!F36</f>
        <v>#REF!</v>
      </c>
      <c r="E36" s="7"/>
      <c r="F36" s="7" t="e">
        <f t="shared" si="1"/>
        <v>#REF!</v>
      </c>
      <c r="G36" s="3"/>
    </row>
    <row r="37" spans="1:7">
      <c r="A37" s="3">
        <v>6</v>
      </c>
      <c r="B37" s="3" t="s">
        <v>62</v>
      </c>
      <c r="C37" s="3"/>
      <c r="D37" s="7" t="e">
        <f>ноябрь!F37</f>
        <v>#REF!</v>
      </c>
      <c r="E37" s="7"/>
      <c r="F37" s="7" t="e">
        <f t="shared" si="1"/>
        <v>#REF!</v>
      </c>
      <c r="G37" s="3"/>
    </row>
    <row r="38" spans="1:7" ht="13.5" customHeight="1">
      <c r="A38" s="3">
        <v>7</v>
      </c>
      <c r="B38" s="3" t="s">
        <v>23</v>
      </c>
      <c r="C38" s="3"/>
      <c r="D38" s="7">
        <f>ноябрь!F38</f>
        <v>63878</v>
      </c>
      <c r="E38" s="7">
        <v>12734</v>
      </c>
      <c r="F38" s="7">
        <f t="shared" si="1"/>
        <v>76612</v>
      </c>
      <c r="G38" s="3"/>
    </row>
    <row r="39" spans="1:7" s="9" customFormat="1">
      <c r="A39" s="38" t="s">
        <v>11</v>
      </c>
      <c r="B39" s="39"/>
      <c r="C39" s="40"/>
      <c r="D39" s="8" t="e">
        <f>ноябрь!F39</f>
        <v>#REF!</v>
      </c>
      <c r="E39" s="8">
        <f>SUM(E32:E38)</f>
        <v>12734</v>
      </c>
      <c r="F39" s="8" t="e">
        <f t="shared" si="1"/>
        <v>#REF!</v>
      </c>
      <c r="G39" s="5"/>
    </row>
    <row r="40" spans="1:7" s="9" customFormat="1">
      <c r="A40" s="25">
        <v>1</v>
      </c>
      <c r="B40" s="3" t="s">
        <v>59</v>
      </c>
      <c r="C40" s="21"/>
      <c r="D40" s="7">
        <f>ноябрь!F40</f>
        <v>0</v>
      </c>
      <c r="E40" s="19"/>
      <c r="F40" s="7">
        <f t="shared" si="1"/>
        <v>0</v>
      </c>
      <c r="G40" s="5"/>
    </row>
    <row r="41" spans="1:7" s="9" customFormat="1">
      <c r="A41" s="29">
        <v>2</v>
      </c>
      <c r="B41" s="31" t="s">
        <v>46</v>
      </c>
      <c r="C41" s="21"/>
      <c r="D41" s="7">
        <f>ноябрь!F41</f>
        <v>27.41</v>
      </c>
      <c r="E41" s="19"/>
      <c r="F41" s="7">
        <f t="shared" si="1"/>
        <v>27.41</v>
      </c>
      <c r="G41" s="5"/>
    </row>
    <row r="42" spans="1:7" s="9" customFormat="1">
      <c r="A42" s="18"/>
      <c r="B42" s="20"/>
      <c r="C42" s="21"/>
      <c r="D42" s="7">
        <f>ноябрь!F42</f>
        <v>0</v>
      </c>
      <c r="E42" s="19"/>
      <c r="F42" s="7">
        <f t="shared" si="1"/>
        <v>0</v>
      </c>
      <c r="G42" s="5"/>
    </row>
    <row r="43" spans="1:7" s="9" customFormat="1">
      <c r="A43" s="38" t="s">
        <v>26</v>
      </c>
      <c r="B43" s="39"/>
      <c r="C43" s="40"/>
      <c r="D43" s="8">
        <f>ноябрь!F43</f>
        <v>27.41</v>
      </c>
      <c r="E43" s="8">
        <f>SUM(E40:E42)</f>
        <v>0</v>
      </c>
      <c r="F43" s="8">
        <f t="shared" si="1"/>
        <v>27.41</v>
      </c>
      <c r="G43" s="5"/>
    </row>
    <row r="44" spans="1:7">
      <c r="A44" s="3">
        <v>1</v>
      </c>
      <c r="B44" s="3" t="s">
        <v>20</v>
      </c>
      <c r="C44" s="3"/>
      <c r="D44" s="7">
        <f>ноябрь!F44</f>
        <v>81900</v>
      </c>
      <c r="E44" s="7"/>
      <c r="F44" s="7">
        <f t="shared" si="1"/>
        <v>81900</v>
      </c>
      <c r="G44" s="3"/>
    </row>
    <row r="45" spans="1:7">
      <c r="A45" s="3">
        <v>2</v>
      </c>
      <c r="B45" s="3" t="s">
        <v>97</v>
      </c>
      <c r="C45" s="3"/>
      <c r="D45" s="7">
        <f>ноябрь!F45</f>
        <v>30000</v>
      </c>
      <c r="E45" s="7"/>
      <c r="F45" s="7">
        <f t="shared" si="1"/>
        <v>30000</v>
      </c>
      <c r="G45" s="3"/>
    </row>
    <row r="46" spans="1:7">
      <c r="A46" s="3">
        <v>3</v>
      </c>
      <c r="B46" s="3" t="s">
        <v>45</v>
      </c>
      <c r="C46" s="3"/>
      <c r="D46" s="7">
        <f>ноябрь!F46</f>
        <v>12000</v>
      </c>
      <c r="E46" s="7">
        <v>4085</v>
      </c>
      <c r="F46" s="7">
        <f t="shared" si="1"/>
        <v>16085</v>
      </c>
      <c r="G46" s="3"/>
    </row>
    <row r="47" spans="1:7">
      <c r="A47" s="3">
        <v>4</v>
      </c>
      <c r="B47" s="3" t="s">
        <v>29</v>
      </c>
      <c r="C47" s="3"/>
      <c r="D47" s="7">
        <f>ноябрь!F47</f>
        <v>0</v>
      </c>
      <c r="E47" s="7">
        <v>28028</v>
      </c>
      <c r="F47" s="7">
        <f t="shared" si="1"/>
        <v>28028</v>
      </c>
      <c r="G47" s="3"/>
    </row>
    <row r="48" spans="1:7">
      <c r="A48" s="3">
        <v>5</v>
      </c>
      <c r="B48" s="3" t="s">
        <v>63</v>
      </c>
      <c r="C48" s="3"/>
      <c r="D48" s="7">
        <f>ноябрь!F48</f>
        <v>0</v>
      </c>
      <c r="E48" s="7">
        <v>6925</v>
      </c>
      <c r="F48" s="7">
        <f t="shared" si="1"/>
        <v>6925</v>
      </c>
      <c r="G48" s="3"/>
    </row>
    <row r="49" spans="1:7">
      <c r="A49" s="3">
        <v>6</v>
      </c>
      <c r="B49" s="3" t="s">
        <v>48</v>
      </c>
      <c r="C49" s="3"/>
      <c r="D49" s="7" t="e">
        <f>ноябрь!F49</f>
        <v>#REF!</v>
      </c>
      <c r="E49" s="7"/>
      <c r="F49" s="7" t="e">
        <f t="shared" si="1"/>
        <v>#REF!</v>
      </c>
      <c r="G49" s="3"/>
    </row>
    <row r="50" spans="1:7">
      <c r="A50" s="3">
        <v>7</v>
      </c>
      <c r="B50" s="24" t="s">
        <v>30</v>
      </c>
      <c r="C50" s="24"/>
      <c r="D50" s="7" t="e">
        <f>ноябрь!F50</f>
        <v>#REF!</v>
      </c>
      <c r="E50" s="19">
        <v>11375</v>
      </c>
      <c r="F50" s="7" t="e">
        <f t="shared" si="1"/>
        <v>#REF!</v>
      </c>
      <c r="G50" s="3"/>
    </row>
    <row r="51" spans="1:7">
      <c r="A51" s="38" t="s">
        <v>19</v>
      </c>
      <c r="B51" s="39"/>
      <c r="C51" s="40"/>
      <c r="D51" s="8" t="e">
        <f>ноябрь!F51</f>
        <v>#REF!</v>
      </c>
      <c r="E51" s="8">
        <f>SUM(E44:E50)</f>
        <v>50413</v>
      </c>
      <c r="F51" s="8" t="e">
        <f t="shared" si="1"/>
        <v>#REF!</v>
      </c>
      <c r="G51" s="3"/>
    </row>
    <row r="52" spans="1:7">
      <c r="A52" s="3">
        <v>1</v>
      </c>
      <c r="B52" s="3"/>
      <c r="C52" s="3"/>
      <c r="D52" s="7">
        <f>ноябрь!F52</f>
        <v>0</v>
      </c>
      <c r="E52" s="7"/>
      <c r="F52" s="7">
        <f t="shared" si="1"/>
        <v>0</v>
      </c>
      <c r="G52" s="3"/>
    </row>
    <row r="53" spans="1:7">
      <c r="A53" s="3">
        <v>2</v>
      </c>
      <c r="B53" s="3"/>
      <c r="C53" s="3"/>
      <c r="D53" s="7">
        <f>ноябрь!F53</f>
        <v>0</v>
      </c>
      <c r="E53" s="7"/>
      <c r="F53" s="7">
        <f t="shared" si="1"/>
        <v>0</v>
      </c>
      <c r="G53" s="3"/>
    </row>
    <row r="54" spans="1:7" s="9" customFormat="1">
      <c r="A54" s="38" t="s">
        <v>25</v>
      </c>
      <c r="B54" s="39"/>
      <c r="C54" s="40"/>
      <c r="D54" s="7">
        <f>ноябрь!F54</f>
        <v>0</v>
      </c>
      <c r="E54" s="8">
        <f>SUM(E52:E53)</f>
        <v>0</v>
      </c>
      <c r="F54" s="8">
        <f t="shared" si="1"/>
        <v>0</v>
      </c>
      <c r="G54" s="5"/>
    </row>
    <row r="55" spans="1:7" s="9" customFormat="1">
      <c r="A55" s="38" t="s">
        <v>12</v>
      </c>
      <c r="B55" s="39"/>
      <c r="C55" s="40"/>
      <c r="D55" s="8" t="e">
        <f>ноябрь!F55</f>
        <v>#REF!</v>
      </c>
      <c r="E55" s="8">
        <f>E12+E21+E27+E31+E39+E54+E51</f>
        <v>85422.89</v>
      </c>
      <c r="F55" s="23" t="e">
        <f t="shared" si="1"/>
        <v>#REF!</v>
      </c>
      <c r="G55" s="5"/>
    </row>
    <row r="58" spans="1:7">
      <c r="B58" s="9" t="s">
        <v>16</v>
      </c>
      <c r="E58" s="9" t="s">
        <v>36</v>
      </c>
    </row>
    <row r="59" spans="1:7">
      <c r="B59" s="9"/>
    </row>
    <row r="60" spans="1:7">
      <c r="B60" s="9"/>
    </row>
    <row r="61" spans="1:7">
      <c r="B61" s="9"/>
    </row>
  </sheetData>
  <mergeCells count="13">
    <mergeCell ref="A54:C54"/>
    <mergeCell ref="A55:C55"/>
    <mergeCell ref="A3:G3"/>
    <mergeCell ref="A4:G4"/>
    <mergeCell ref="A5:G5"/>
    <mergeCell ref="A12:C12"/>
    <mergeCell ref="A21:C21"/>
    <mergeCell ref="A27:C27"/>
    <mergeCell ref="A31:C31"/>
    <mergeCell ref="A51:C51"/>
    <mergeCell ref="A43:C43"/>
    <mergeCell ref="A24:C24"/>
    <mergeCell ref="A39:C39"/>
  </mergeCells>
  <phoneticPr fontId="2" type="noConversion"/>
  <pageMargins left="1.03" right="0.23" top="0.26" bottom="0.3" header="0.5" footer="0.5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opLeftCell="A34" workbookViewId="0">
      <selection activeCell="E45" sqref="E45"/>
    </sheetView>
  </sheetViews>
  <sheetFormatPr defaultRowHeight="12.75"/>
  <cols>
    <col min="1" max="1" width="4.5703125" customWidth="1"/>
    <col min="2" max="2" width="23" customWidth="1"/>
    <col min="3" max="3" width="15.42578125" customWidth="1"/>
    <col min="4" max="4" width="14.7109375" customWidth="1"/>
    <col min="5" max="5" width="12.85546875" customWidth="1"/>
    <col min="6" max="6" width="15.5703125" customWidth="1"/>
    <col min="7" max="7" width="14.85546875" customWidth="1"/>
  </cols>
  <sheetData>
    <row r="1" spans="1:7">
      <c r="A1" s="9" t="s">
        <v>101</v>
      </c>
      <c r="G1" s="15" t="s">
        <v>0</v>
      </c>
    </row>
    <row r="2" spans="1:7">
      <c r="A2" s="17"/>
    </row>
    <row r="3" spans="1:7" ht="15.75">
      <c r="A3" s="43" t="s">
        <v>1</v>
      </c>
      <c r="B3" s="43"/>
      <c r="C3" s="43"/>
      <c r="D3" s="43"/>
      <c r="E3" s="43"/>
      <c r="F3" s="43"/>
      <c r="G3" s="43"/>
    </row>
    <row r="4" spans="1:7" ht="15.75">
      <c r="A4" s="43" t="s">
        <v>2</v>
      </c>
      <c r="B4" s="43"/>
      <c r="C4" s="43"/>
      <c r="D4" s="43"/>
      <c r="E4" s="43"/>
      <c r="F4" s="43"/>
      <c r="G4" s="43"/>
    </row>
    <row r="5" spans="1:7" ht="15.75">
      <c r="A5" s="43" t="s">
        <v>102</v>
      </c>
      <c r="B5" s="43"/>
      <c r="C5" s="43"/>
      <c r="D5" s="43"/>
      <c r="E5" s="43"/>
      <c r="F5" s="43"/>
      <c r="G5" s="43"/>
    </row>
    <row r="6" spans="1:7" ht="13.5" thickBot="1">
      <c r="G6" s="10" t="s">
        <v>13</v>
      </c>
    </row>
    <row r="7" spans="1:7" ht="39" thickBot="1">
      <c r="A7" s="1" t="s">
        <v>3</v>
      </c>
      <c r="B7" s="1" t="s">
        <v>4</v>
      </c>
      <c r="C7" s="1" t="s">
        <v>5</v>
      </c>
      <c r="D7" s="1" t="s">
        <v>73</v>
      </c>
      <c r="E7" s="1" t="s">
        <v>103</v>
      </c>
      <c r="F7" s="1" t="s">
        <v>6</v>
      </c>
      <c r="G7" s="1" t="s">
        <v>7</v>
      </c>
    </row>
    <row r="8" spans="1:7" ht="13.5" thickBo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7">
      <c r="A9" s="4">
        <v>1</v>
      </c>
      <c r="B9" s="13" t="s">
        <v>14</v>
      </c>
      <c r="C9" s="2"/>
      <c r="D9" s="22">
        <f>март11!F11</f>
        <v>0</v>
      </c>
      <c r="E9" s="6"/>
      <c r="F9" s="22">
        <f t="shared" ref="F9:F23" si="0">D9+E9</f>
        <v>0</v>
      </c>
      <c r="G9" s="2"/>
    </row>
    <row r="10" spans="1:7">
      <c r="A10" s="3">
        <v>2</v>
      </c>
      <c r="B10" s="12" t="s">
        <v>61</v>
      </c>
      <c r="C10" s="3"/>
      <c r="D10" s="7">
        <f>март11!F12</f>
        <v>0</v>
      </c>
      <c r="E10" s="7"/>
      <c r="F10" s="7">
        <f t="shared" si="0"/>
        <v>0</v>
      </c>
      <c r="G10" s="3"/>
    </row>
    <row r="11" spans="1:7" ht="25.5">
      <c r="A11" s="3">
        <v>3</v>
      </c>
      <c r="B11" s="12" t="s">
        <v>15</v>
      </c>
      <c r="C11" s="3"/>
      <c r="D11" s="7">
        <f>март11!F13</f>
        <v>0</v>
      </c>
      <c r="E11" s="7"/>
      <c r="F11" s="7">
        <f t="shared" si="0"/>
        <v>0</v>
      </c>
      <c r="G11" s="3"/>
    </row>
    <row r="12" spans="1:7">
      <c r="A12" s="38" t="s">
        <v>8</v>
      </c>
      <c r="B12" s="39"/>
      <c r="C12" s="40"/>
      <c r="D12" s="7">
        <f>март11!F14</f>
        <v>0</v>
      </c>
      <c r="E12" s="8">
        <f>SUM(E9:E11)</f>
        <v>0</v>
      </c>
      <c r="F12" s="8">
        <f t="shared" si="0"/>
        <v>0</v>
      </c>
      <c r="G12" s="5"/>
    </row>
    <row r="13" spans="1:7">
      <c r="A13" s="3">
        <v>1</v>
      </c>
      <c r="B13" s="12" t="s">
        <v>21</v>
      </c>
      <c r="C13" s="3"/>
      <c r="D13" s="7">
        <f>март11!F15</f>
        <v>0</v>
      </c>
      <c r="E13" s="7">
        <f>17.7+910.96+910.96+572.3+910.96</f>
        <v>3322.88</v>
      </c>
      <c r="F13" s="7">
        <f t="shared" si="0"/>
        <v>3322.88</v>
      </c>
      <c r="G13" s="3"/>
    </row>
    <row r="14" spans="1:7" ht="25.5">
      <c r="A14" s="3">
        <v>2</v>
      </c>
      <c r="B14" s="30" t="s">
        <v>40</v>
      </c>
      <c r="C14" s="3"/>
      <c r="D14" s="7">
        <f>март11!F16</f>
        <v>0</v>
      </c>
      <c r="E14" s="7">
        <f>550.86+457.04+341.84</f>
        <v>1349.74</v>
      </c>
      <c r="F14" s="7">
        <f t="shared" si="0"/>
        <v>1349.74</v>
      </c>
      <c r="G14" s="3"/>
    </row>
    <row r="15" spans="1:7">
      <c r="A15" s="3">
        <v>3</v>
      </c>
      <c r="B15" s="30" t="s">
        <v>47</v>
      </c>
      <c r="C15" s="3"/>
      <c r="D15" s="7">
        <f>март11!F17</f>
        <v>0</v>
      </c>
      <c r="E15" s="7"/>
      <c r="F15" s="7">
        <f t="shared" si="0"/>
        <v>0</v>
      </c>
      <c r="G15" s="3"/>
    </row>
    <row r="16" spans="1:7">
      <c r="A16" s="3">
        <v>4</v>
      </c>
      <c r="B16" s="30" t="s">
        <v>33</v>
      </c>
      <c r="C16" s="3"/>
      <c r="D16" s="7">
        <f>март11!F18</f>
        <v>0</v>
      </c>
      <c r="E16" s="7"/>
      <c r="F16" s="7">
        <f t="shared" si="0"/>
        <v>0</v>
      </c>
      <c r="G16" s="3"/>
    </row>
    <row r="17" spans="1:7">
      <c r="A17" s="3">
        <v>5</v>
      </c>
      <c r="B17" s="16" t="s">
        <v>32</v>
      </c>
      <c r="C17" s="3"/>
      <c r="D17" s="7" t="e">
        <f>март11!#REF!</f>
        <v>#REF!</v>
      </c>
      <c r="E17" s="7">
        <f>14.51+7.62</f>
        <v>22.13</v>
      </c>
      <c r="F17" s="7" t="e">
        <f t="shared" si="0"/>
        <v>#REF!</v>
      </c>
      <c r="G17" s="3"/>
    </row>
    <row r="18" spans="1:7">
      <c r="A18" s="3">
        <v>6</v>
      </c>
      <c r="B18" s="12" t="s">
        <v>24</v>
      </c>
      <c r="C18" s="3"/>
      <c r="D18" s="7" t="e">
        <f>март11!#REF!</f>
        <v>#REF!</v>
      </c>
      <c r="E18" s="7"/>
      <c r="F18" s="7" t="e">
        <f t="shared" si="0"/>
        <v>#REF!</v>
      </c>
      <c r="G18" s="3"/>
    </row>
    <row r="19" spans="1:7" ht="25.5">
      <c r="A19" s="3">
        <v>7</v>
      </c>
      <c r="B19" s="12" t="s">
        <v>66</v>
      </c>
      <c r="C19" s="3"/>
      <c r="D19" s="7" t="e">
        <f>март11!#REF!</f>
        <v>#REF!</v>
      </c>
      <c r="E19" s="7"/>
      <c r="F19" s="7" t="e">
        <f t="shared" si="0"/>
        <v>#REF!</v>
      </c>
      <c r="G19" s="3"/>
    </row>
    <row r="20" spans="1:7">
      <c r="A20" s="3">
        <v>8</v>
      </c>
      <c r="B20" s="12" t="s">
        <v>35</v>
      </c>
      <c r="C20" s="3"/>
      <c r="D20" s="7" t="e">
        <f>март11!#REF!</f>
        <v>#REF!</v>
      </c>
      <c r="E20" s="7"/>
      <c r="F20" s="7" t="e">
        <f t="shared" si="0"/>
        <v>#REF!</v>
      </c>
      <c r="G20" s="3"/>
    </row>
    <row r="21" spans="1:7" s="9" customFormat="1">
      <c r="A21" s="38" t="s">
        <v>17</v>
      </c>
      <c r="B21" s="39"/>
      <c r="C21" s="40"/>
      <c r="D21" s="7">
        <f>март11!F19</f>
        <v>0</v>
      </c>
      <c r="E21" s="8">
        <f>SUM(E13:E20)</f>
        <v>4694.75</v>
      </c>
      <c r="F21" s="8">
        <f t="shared" si="0"/>
        <v>4694.75</v>
      </c>
      <c r="G21" s="5"/>
    </row>
    <row r="22" spans="1:7" s="9" customFormat="1">
      <c r="A22" s="29">
        <v>1</v>
      </c>
      <c r="B22" s="26" t="s">
        <v>51</v>
      </c>
      <c r="C22" s="27"/>
      <c r="D22" s="7">
        <f>март11!F20</f>
        <v>0</v>
      </c>
      <c r="E22" s="19"/>
      <c r="F22" s="7">
        <f t="shared" si="0"/>
        <v>0</v>
      </c>
      <c r="G22" s="5"/>
    </row>
    <row r="23" spans="1:7" s="9" customFormat="1">
      <c r="A23" s="18"/>
      <c r="B23" s="28"/>
      <c r="C23" s="27"/>
      <c r="D23" s="7">
        <f>март11!F21</f>
        <v>0</v>
      </c>
      <c r="E23" s="8"/>
      <c r="F23" s="7">
        <f t="shared" si="0"/>
        <v>0</v>
      </c>
      <c r="G23" s="5"/>
    </row>
    <row r="24" spans="1:7" s="9" customFormat="1">
      <c r="A24" s="38" t="s">
        <v>37</v>
      </c>
      <c r="B24" s="39"/>
      <c r="C24" s="40"/>
      <c r="D24" s="7">
        <f>март11!F22</f>
        <v>0</v>
      </c>
      <c r="E24" s="8">
        <f>SUM(E22:E23)</f>
        <v>0</v>
      </c>
      <c r="F24" s="8">
        <f>SUM(F22:F23)</f>
        <v>0</v>
      </c>
      <c r="G24" s="5"/>
    </row>
    <row r="25" spans="1:7">
      <c r="A25" s="3">
        <v>1</v>
      </c>
      <c r="B25" s="14" t="s">
        <v>18</v>
      </c>
      <c r="C25" s="3"/>
      <c r="D25" s="7">
        <f>март11!F23</f>
        <v>0</v>
      </c>
      <c r="E25" s="7">
        <f>89.24+55.92+699.71</f>
        <v>844.87</v>
      </c>
      <c r="F25" s="7">
        <f t="shared" ref="F25:F56" si="1">D25+E25</f>
        <v>844.87</v>
      </c>
      <c r="G25" s="3"/>
    </row>
    <row r="26" spans="1:7">
      <c r="A26" s="3">
        <v>2</v>
      </c>
      <c r="B26" s="12"/>
      <c r="C26" s="3"/>
      <c r="D26" s="7">
        <f>март11!F24</f>
        <v>0</v>
      </c>
      <c r="E26" s="7"/>
      <c r="F26" s="7">
        <f t="shared" si="1"/>
        <v>0</v>
      </c>
      <c r="G26" s="3"/>
    </row>
    <row r="27" spans="1:7" s="9" customFormat="1">
      <c r="A27" s="38" t="s">
        <v>9</v>
      </c>
      <c r="B27" s="39"/>
      <c r="C27" s="40"/>
      <c r="D27" s="7">
        <f>март11!F25</f>
        <v>0</v>
      </c>
      <c r="E27" s="8">
        <f>SUM(E25:E26)</f>
        <v>844.87</v>
      </c>
      <c r="F27" s="8">
        <f t="shared" si="1"/>
        <v>844.87</v>
      </c>
      <c r="G27" s="5"/>
    </row>
    <row r="28" spans="1:7">
      <c r="A28" s="3">
        <v>1</v>
      </c>
      <c r="B28" s="3" t="s">
        <v>39</v>
      </c>
      <c r="C28" s="3"/>
      <c r="D28" s="7">
        <f>март11!F26</f>
        <v>0</v>
      </c>
      <c r="E28" s="7"/>
      <c r="F28" s="7">
        <f t="shared" si="1"/>
        <v>0</v>
      </c>
      <c r="G28" s="3"/>
    </row>
    <row r="29" spans="1:7">
      <c r="A29" s="3">
        <v>2</v>
      </c>
      <c r="B29" s="3" t="s">
        <v>42</v>
      </c>
      <c r="C29" s="3"/>
      <c r="D29" s="7">
        <f>март11!F27</f>
        <v>0</v>
      </c>
      <c r="E29" s="7"/>
      <c r="F29" s="7">
        <f t="shared" si="1"/>
        <v>0</v>
      </c>
      <c r="G29" s="3"/>
    </row>
    <row r="30" spans="1:7">
      <c r="A30" s="3">
        <v>3</v>
      </c>
      <c r="B30" s="3" t="s">
        <v>43</v>
      </c>
      <c r="C30" s="3"/>
      <c r="D30" s="7">
        <f>март11!F28</f>
        <v>0</v>
      </c>
      <c r="E30" s="7"/>
      <c r="F30" s="7">
        <f t="shared" si="1"/>
        <v>0</v>
      </c>
      <c r="G30" s="3"/>
    </row>
    <row r="31" spans="1:7">
      <c r="A31" s="3">
        <v>4</v>
      </c>
      <c r="B31" s="3"/>
      <c r="C31" s="3"/>
      <c r="D31" s="7">
        <f>март11!F29</f>
        <v>0</v>
      </c>
      <c r="E31" s="7"/>
      <c r="F31" s="7">
        <f t="shared" si="1"/>
        <v>0</v>
      </c>
      <c r="G31" s="3"/>
    </row>
    <row r="32" spans="1:7" s="9" customFormat="1">
      <c r="A32" s="38" t="s">
        <v>10</v>
      </c>
      <c r="B32" s="39"/>
      <c r="C32" s="40"/>
      <c r="D32" s="7">
        <f>март11!F30</f>
        <v>0</v>
      </c>
      <c r="E32" s="8">
        <f>SUM(E28:E31)</f>
        <v>0</v>
      </c>
      <c r="F32" s="8">
        <f t="shared" si="1"/>
        <v>0</v>
      </c>
      <c r="G32" s="5"/>
    </row>
    <row r="33" spans="1:7">
      <c r="A33" s="3">
        <v>1</v>
      </c>
      <c r="B33" s="3" t="s">
        <v>22</v>
      </c>
      <c r="C33" s="3"/>
      <c r="D33" s="7">
        <f>март11!F31</f>
        <v>0</v>
      </c>
      <c r="E33" s="7"/>
      <c r="F33" s="7">
        <f t="shared" si="1"/>
        <v>0</v>
      </c>
      <c r="G33" s="3"/>
    </row>
    <row r="34" spans="1:7">
      <c r="A34" s="3">
        <v>2</v>
      </c>
      <c r="B34" s="3" t="s">
        <v>28</v>
      </c>
      <c r="C34" s="3"/>
      <c r="D34" s="7">
        <f>март11!F32</f>
        <v>0</v>
      </c>
      <c r="E34" s="7"/>
      <c r="F34" s="7">
        <f t="shared" si="1"/>
        <v>0</v>
      </c>
      <c r="G34" s="3"/>
    </row>
    <row r="35" spans="1:7">
      <c r="A35" s="3">
        <v>3</v>
      </c>
      <c r="B35" s="12" t="s">
        <v>31</v>
      </c>
      <c r="C35" s="3"/>
      <c r="D35" s="7">
        <f>март11!F33</f>
        <v>0</v>
      </c>
      <c r="E35" s="7"/>
      <c r="F35" s="7">
        <f t="shared" si="1"/>
        <v>0</v>
      </c>
      <c r="G35" s="3"/>
    </row>
    <row r="36" spans="1:7">
      <c r="A36" s="3">
        <v>4</v>
      </c>
      <c r="B36" s="12" t="s">
        <v>41</v>
      </c>
      <c r="C36" s="3"/>
      <c r="D36" s="7">
        <f>март11!F34</f>
        <v>0</v>
      </c>
      <c r="E36" s="7"/>
      <c r="F36" s="7">
        <f t="shared" si="1"/>
        <v>0</v>
      </c>
      <c r="G36" s="3"/>
    </row>
    <row r="37" spans="1:7">
      <c r="A37" s="3">
        <v>5</v>
      </c>
      <c r="B37" s="12" t="s">
        <v>27</v>
      </c>
      <c r="C37" s="3"/>
      <c r="D37" s="7">
        <f>март11!F35</f>
        <v>0</v>
      </c>
      <c r="E37" s="7">
        <v>18332.88</v>
      </c>
      <c r="F37" s="7">
        <f t="shared" si="1"/>
        <v>18332.88</v>
      </c>
      <c r="G37" s="3"/>
    </row>
    <row r="38" spans="1:7">
      <c r="A38" s="3">
        <v>6</v>
      </c>
      <c r="B38" s="3" t="s">
        <v>44</v>
      </c>
      <c r="C38" s="3"/>
      <c r="D38" s="7" t="e">
        <f>март11!#REF!</f>
        <v>#REF!</v>
      </c>
      <c r="E38" s="7"/>
      <c r="F38" s="7" t="e">
        <f t="shared" si="1"/>
        <v>#REF!</v>
      </c>
      <c r="G38" s="3"/>
    </row>
    <row r="39" spans="1:7">
      <c r="A39" s="3">
        <v>7</v>
      </c>
      <c r="B39" s="3" t="s">
        <v>62</v>
      </c>
      <c r="C39" s="3"/>
      <c r="D39" s="7" t="e">
        <f>март11!#REF!</f>
        <v>#REF!</v>
      </c>
      <c r="E39" s="7"/>
      <c r="F39" s="7" t="e">
        <f t="shared" si="1"/>
        <v>#REF!</v>
      </c>
      <c r="G39" s="3"/>
    </row>
    <row r="40" spans="1:7">
      <c r="A40" s="3">
        <v>8</v>
      </c>
      <c r="B40" s="3" t="s">
        <v>48</v>
      </c>
      <c r="C40" s="3"/>
      <c r="D40" s="7" t="e">
        <f>март11!#REF!</f>
        <v>#REF!</v>
      </c>
      <c r="E40" s="7"/>
      <c r="F40" s="7" t="e">
        <f t="shared" si="1"/>
        <v>#REF!</v>
      </c>
      <c r="G40" s="3"/>
    </row>
    <row r="41" spans="1:7">
      <c r="A41" s="3">
        <v>9</v>
      </c>
      <c r="B41" s="3" t="s">
        <v>50</v>
      </c>
      <c r="C41" s="3"/>
      <c r="D41" s="7" t="e">
        <f>март11!#REF!</f>
        <v>#REF!</v>
      </c>
      <c r="E41" s="7"/>
      <c r="F41" s="7" t="e">
        <f t="shared" si="1"/>
        <v>#REF!</v>
      </c>
      <c r="G41" s="3"/>
    </row>
    <row r="42" spans="1:7">
      <c r="A42" s="3">
        <v>10</v>
      </c>
      <c r="B42" s="3" t="s">
        <v>58</v>
      </c>
      <c r="C42" s="3"/>
      <c r="D42" s="7" t="e">
        <f>март11!#REF!</f>
        <v>#REF!</v>
      </c>
      <c r="E42" s="7"/>
      <c r="F42" s="7" t="e">
        <f t="shared" si="1"/>
        <v>#REF!</v>
      </c>
      <c r="G42" s="3"/>
    </row>
    <row r="43" spans="1:7">
      <c r="A43" s="3">
        <v>11</v>
      </c>
      <c r="B43" s="3" t="s">
        <v>59</v>
      </c>
      <c r="C43" s="3"/>
      <c r="D43" s="7" t="e">
        <f>март11!#REF!</f>
        <v>#REF!</v>
      </c>
      <c r="E43" s="7"/>
      <c r="F43" s="7" t="e">
        <f t="shared" si="1"/>
        <v>#REF!</v>
      </c>
      <c r="G43" s="3"/>
    </row>
    <row r="44" spans="1:7">
      <c r="A44" s="3">
        <v>12</v>
      </c>
      <c r="B44" s="3" t="s">
        <v>49</v>
      </c>
      <c r="C44" s="3"/>
      <c r="D44" s="7" t="e">
        <f>март11!#REF!</f>
        <v>#REF!</v>
      </c>
      <c r="E44" s="7"/>
      <c r="F44" s="7" t="e">
        <f t="shared" si="1"/>
        <v>#REF!</v>
      </c>
      <c r="G44" s="3"/>
    </row>
    <row r="45" spans="1:7" ht="13.5" customHeight="1">
      <c r="A45" s="3">
        <v>13</v>
      </c>
      <c r="B45" s="3" t="s">
        <v>23</v>
      </c>
      <c r="C45" s="3"/>
      <c r="D45" s="7" t="e">
        <f>март11!#REF!</f>
        <v>#REF!</v>
      </c>
      <c r="E45" s="7">
        <v>20345</v>
      </c>
      <c r="F45" s="7" t="e">
        <f t="shared" si="1"/>
        <v>#REF!</v>
      </c>
      <c r="G45" s="3"/>
    </row>
    <row r="46" spans="1:7" s="9" customFormat="1">
      <c r="A46" s="38" t="s">
        <v>11</v>
      </c>
      <c r="B46" s="39"/>
      <c r="C46" s="40"/>
      <c r="D46" s="7">
        <f>март11!F36</f>
        <v>0</v>
      </c>
      <c r="E46" s="8">
        <f>SUM(E33:E45)</f>
        <v>38677.880000000005</v>
      </c>
      <c r="F46" s="8">
        <f t="shared" si="1"/>
        <v>38677.880000000005</v>
      </c>
      <c r="G46" s="5"/>
    </row>
    <row r="47" spans="1:7" s="9" customFormat="1">
      <c r="A47" s="25">
        <v>1</v>
      </c>
      <c r="B47" s="3" t="s">
        <v>59</v>
      </c>
      <c r="C47" s="21"/>
      <c r="D47" s="7">
        <f>март11!F37</f>
        <v>0</v>
      </c>
      <c r="E47" s="19"/>
      <c r="F47" s="7">
        <f t="shared" si="1"/>
        <v>0</v>
      </c>
      <c r="G47" s="5"/>
    </row>
    <row r="48" spans="1:7" s="9" customFormat="1">
      <c r="A48" s="29">
        <v>2</v>
      </c>
      <c r="B48" s="31" t="s">
        <v>46</v>
      </c>
      <c r="C48" s="21"/>
      <c r="D48" s="7">
        <f>март11!F38</f>
        <v>0</v>
      </c>
      <c r="E48" s="19"/>
      <c r="F48" s="7">
        <f t="shared" si="1"/>
        <v>0</v>
      </c>
      <c r="G48" s="5"/>
    </row>
    <row r="49" spans="1:7" s="9" customFormat="1">
      <c r="A49" s="18"/>
      <c r="B49" s="20"/>
      <c r="C49" s="21"/>
      <c r="D49" s="7">
        <f>март11!F39</f>
        <v>0</v>
      </c>
      <c r="E49" s="19"/>
      <c r="F49" s="7">
        <f t="shared" si="1"/>
        <v>0</v>
      </c>
      <c r="G49" s="5"/>
    </row>
    <row r="50" spans="1:7" s="9" customFormat="1">
      <c r="A50" s="38" t="s">
        <v>26</v>
      </c>
      <c r="B50" s="39"/>
      <c r="C50" s="40"/>
      <c r="D50" s="7">
        <f>март11!F40</f>
        <v>0</v>
      </c>
      <c r="E50" s="8">
        <f>SUM(E47:E49)</f>
        <v>0</v>
      </c>
      <c r="F50" s="8">
        <f t="shared" si="1"/>
        <v>0</v>
      </c>
      <c r="G50" s="5"/>
    </row>
    <row r="51" spans="1:7">
      <c r="A51" s="3">
        <v>1</v>
      </c>
      <c r="B51" s="3" t="s">
        <v>20</v>
      </c>
      <c r="C51" s="3"/>
      <c r="D51" s="7">
        <f>март11!F41</f>
        <v>0</v>
      </c>
      <c r="E51" s="7"/>
      <c r="F51" s="7">
        <f t="shared" si="1"/>
        <v>0</v>
      </c>
      <c r="G51" s="3"/>
    </row>
    <row r="52" spans="1:7">
      <c r="A52" s="3">
        <v>2</v>
      </c>
      <c r="B52" s="3" t="s">
        <v>38</v>
      </c>
      <c r="C52" s="3"/>
      <c r="D52" s="7">
        <f>март11!F42</f>
        <v>0</v>
      </c>
      <c r="E52" s="7"/>
      <c r="F52" s="7">
        <f t="shared" si="1"/>
        <v>0</v>
      </c>
      <c r="G52" s="3"/>
    </row>
    <row r="53" spans="1:7">
      <c r="A53" s="3">
        <v>3</v>
      </c>
      <c r="B53" s="3" t="s">
        <v>45</v>
      </c>
      <c r="C53" s="3"/>
      <c r="D53" s="7">
        <f>март11!F43</f>
        <v>0</v>
      </c>
      <c r="E53" s="7"/>
      <c r="F53" s="7">
        <f t="shared" si="1"/>
        <v>0</v>
      </c>
      <c r="G53" s="3"/>
    </row>
    <row r="54" spans="1:7">
      <c r="A54" s="3">
        <v>4</v>
      </c>
      <c r="B54" s="3" t="s">
        <v>29</v>
      </c>
      <c r="C54" s="3"/>
      <c r="D54" s="7">
        <f>март11!F44</f>
        <v>0</v>
      </c>
      <c r="E54" s="7"/>
      <c r="F54" s="7">
        <f t="shared" si="1"/>
        <v>0</v>
      </c>
      <c r="G54" s="3"/>
    </row>
    <row r="55" spans="1:7">
      <c r="A55" s="3">
        <v>5</v>
      </c>
      <c r="B55" s="3" t="s">
        <v>63</v>
      </c>
      <c r="C55" s="3"/>
      <c r="D55" s="7">
        <f>март11!F45</f>
        <v>0</v>
      </c>
      <c r="E55" s="7"/>
      <c r="F55" s="7">
        <f t="shared" si="1"/>
        <v>0</v>
      </c>
      <c r="G55" s="3"/>
    </row>
    <row r="56" spans="1:7">
      <c r="A56" s="3">
        <v>6</v>
      </c>
      <c r="B56" s="3" t="s">
        <v>64</v>
      </c>
      <c r="C56" s="3"/>
      <c r="D56" s="7" t="e">
        <f>март11!#REF!</f>
        <v>#REF!</v>
      </c>
      <c r="E56" s="7"/>
      <c r="F56" s="7" t="e">
        <f t="shared" si="1"/>
        <v>#REF!</v>
      </c>
      <c r="G56" s="3"/>
    </row>
    <row r="57" spans="1:7">
      <c r="A57" s="3">
        <v>7</v>
      </c>
      <c r="B57" s="3" t="s">
        <v>65</v>
      </c>
      <c r="C57" s="3"/>
      <c r="D57" s="7" t="e">
        <f>март11!#REF!</f>
        <v>#REF!</v>
      </c>
      <c r="E57" s="7"/>
      <c r="F57" s="7" t="e">
        <f t="shared" ref="F57:F73" si="2">D57+E57</f>
        <v>#REF!</v>
      </c>
      <c r="G57" s="3"/>
    </row>
    <row r="58" spans="1:7">
      <c r="A58" s="3">
        <v>8</v>
      </c>
      <c r="B58" s="3" t="s">
        <v>52</v>
      </c>
      <c r="C58" s="3"/>
      <c r="D58" s="7" t="e">
        <f>март11!#REF!</f>
        <v>#REF!</v>
      </c>
      <c r="E58" s="7"/>
      <c r="F58" s="7" t="e">
        <f t="shared" si="2"/>
        <v>#REF!</v>
      </c>
      <c r="G58" s="3"/>
    </row>
    <row r="59" spans="1:7">
      <c r="A59" s="3">
        <v>9</v>
      </c>
      <c r="B59" s="3" t="s">
        <v>53</v>
      </c>
      <c r="C59" s="3"/>
      <c r="D59" s="7" t="e">
        <f>март11!#REF!</f>
        <v>#REF!</v>
      </c>
      <c r="E59" s="7"/>
      <c r="F59" s="7" t="e">
        <f t="shared" si="2"/>
        <v>#REF!</v>
      </c>
      <c r="G59" s="3"/>
    </row>
    <row r="60" spans="1:7">
      <c r="A60" s="3">
        <v>10</v>
      </c>
      <c r="B60" s="3" t="s">
        <v>54</v>
      </c>
      <c r="C60" s="3"/>
      <c r="D60" s="7" t="e">
        <f>март11!#REF!</f>
        <v>#REF!</v>
      </c>
      <c r="E60" s="7"/>
      <c r="F60" s="7" t="e">
        <f t="shared" si="2"/>
        <v>#REF!</v>
      </c>
      <c r="G60" s="3"/>
    </row>
    <row r="61" spans="1:7">
      <c r="A61" s="3">
        <v>11</v>
      </c>
      <c r="B61" s="3" t="s">
        <v>55</v>
      </c>
      <c r="C61" s="3"/>
      <c r="D61" s="7" t="e">
        <f>март11!#REF!</f>
        <v>#REF!</v>
      </c>
      <c r="E61" s="7"/>
      <c r="F61" s="7" t="e">
        <f t="shared" si="2"/>
        <v>#REF!</v>
      </c>
      <c r="G61" s="3"/>
    </row>
    <row r="62" spans="1:7">
      <c r="A62" s="3">
        <v>12</v>
      </c>
      <c r="B62" s="3" t="s">
        <v>56</v>
      </c>
      <c r="C62" s="3"/>
      <c r="D62" s="7" t="e">
        <f>март11!#REF!</f>
        <v>#REF!</v>
      </c>
      <c r="E62" s="7"/>
      <c r="F62" s="7" t="e">
        <f t="shared" si="2"/>
        <v>#REF!</v>
      </c>
      <c r="G62" s="3"/>
    </row>
    <row r="63" spans="1:7">
      <c r="A63" s="3">
        <v>13</v>
      </c>
      <c r="B63" s="3" t="s">
        <v>57</v>
      </c>
      <c r="C63" s="3"/>
      <c r="D63" s="7" t="e">
        <f>март11!#REF!</f>
        <v>#REF!</v>
      </c>
      <c r="E63" s="7"/>
      <c r="F63" s="7" t="e">
        <f t="shared" si="2"/>
        <v>#REF!</v>
      </c>
      <c r="G63" s="3"/>
    </row>
    <row r="64" spans="1:7">
      <c r="A64" s="3">
        <v>14</v>
      </c>
      <c r="B64" s="3" t="s">
        <v>34</v>
      </c>
      <c r="C64" s="3"/>
      <c r="D64" s="7" t="e">
        <f>март11!#REF!</f>
        <v>#REF!</v>
      </c>
      <c r="E64" s="7"/>
      <c r="F64" s="7" t="e">
        <f t="shared" si="2"/>
        <v>#REF!</v>
      </c>
      <c r="G64" s="3"/>
    </row>
    <row r="65" spans="1:7">
      <c r="A65" s="3">
        <v>15</v>
      </c>
      <c r="B65" s="3" t="s">
        <v>48</v>
      </c>
      <c r="C65" s="3"/>
      <c r="D65" s="7" t="e">
        <f>март11!#REF!</f>
        <v>#REF!</v>
      </c>
      <c r="E65" s="7"/>
      <c r="F65" s="7" t="e">
        <f t="shared" si="2"/>
        <v>#REF!</v>
      </c>
      <c r="G65" s="3"/>
    </row>
    <row r="66" spans="1:7">
      <c r="A66" s="3">
        <v>16</v>
      </c>
      <c r="B66" s="3" t="s">
        <v>50</v>
      </c>
      <c r="C66" s="3"/>
      <c r="D66" s="7" t="e">
        <f>март11!#REF!</f>
        <v>#REF!</v>
      </c>
      <c r="E66" s="7"/>
      <c r="F66" s="7" t="e">
        <f t="shared" si="2"/>
        <v>#REF!</v>
      </c>
      <c r="G66" s="3"/>
    </row>
    <row r="67" spans="1:7">
      <c r="A67" s="3">
        <v>17</v>
      </c>
      <c r="B67" s="3" t="s">
        <v>58</v>
      </c>
      <c r="C67" s="3"/>
      <c r="D67" s="7" t="e">
        <f>март11!#REF!</f>
        <v>#REF!</v>
      </c>
      <c r="E67" s="7"/>
      <c r="F67" s="7" t="e">
        <f t="shared" si="2"/>
        <v>#REF!</v>
      </c>
      <c r="G67" s="3"/>
    </row>
    <row r="68" spans="1:7">
      <c r="A68" s="3">
        <v>18</v>
      </c>
      <c r="B68" s="24" t="s">
        <v>30</v>
      </c>
      <c r="C68" s="24"/>
      <c r="D68" s="7" t="e">
        <f>март11!#REF!</f>
        <v>#REF!</v>
      </c>
      <c r="E68" s="19"/>
      <c r="F68" s="7" t="e">
        <f t="shared" si="2"/>
        <v>#REF!</v>
      </c>
      <c r="G68" s="3"/>
    </row>
    <row r="69" spans="1:7">
      <c r="A69" s="38" t="s">
        <v>19</v>
      </c>
      <c r="B69" s="39"/>
      <c r="C69" s="40"/>
      <c r="D69" s="7">
        <f>март11!F46</f>
        <v>0</v>
      </c>
      <c r="E69" s="8">
        <f>SUM(E51:E68)</f>
        <v>0</v>
      </c>
      <c r="F69" s="8">
        <f t="shared" si="2"/>
        <v>0</v>
      </c>
      <c r="G69" s="3"/>
    </row>
    <row r="70" spans="1:7">
      <c r="A70" s="3">
        <v>1</v>
      </c>
      <c r="B70" s="3"/>
      <c r="C70" s="3"/>
      <c r="D70" s="7">
        <f>март11!F47</f>
        <v>0</v>
      </c>
      <c r="E70" s="7"/>
      <c r="F70" s="7">
        <f t="shared" si="2"/>
        <v>0</v>
      </c>
      <c r="G70" s="3"/>
    </row>
    <row r="71" spans="1:7">
      <c r="A71" s="3">
        <v>2</v>
      </c>
      <c r="B71" s="3"/>
      <c r="C71" s="3"/>
      <c r="D71" s="7">
        <f>март11!F48</f>
        <v>0</v>
      </c>
      <c r="E71" s="7"/>
      <c r="F71" s="7">
        <f t="shared" si="2"/>
        <v>0</v>
      </c>
      <c r="G71" s="3"/>
    </row>
    <row r="72" spans="1:7" s="9" customFormat="1">
      <c r="A72" s="38" t="s">
        <v>25</v>
      </c>
      <c r="B72" s="39"/>
      <c r="C72" s="40"/>
      <c r="D72" s="7">
        <f>март11!F49</f>
        <v>0</v>
      </c>
      <c r="E72" s="8">
        <f>SUM(E70:E71)</f>
        <v>0</v>
      </c>
      <c r="F72" s="8">
        <f t="shared" si="2"/>
        <v>0</v>
      </c>
      <c r="G72" s="5"/>
    </row>
    <row r="73" spans="1:7" s="9" customFormat="1">
      <c r="A73" s="38" t="s">
        <v>12</v>
      </c>
      <c r="B73" s="39"/>
      <c r="C73" s="40"/>
      <c r="D73" s="7">
        <f>март11!F50</f>
        <v>0</v>
      </c>
      <c r="E73" s="8">
        <f>E12+E21+E27+E32+E46+E72+E69</f>
        <v>44217.500000000007</v>
      </c>
      <c r="F73" s="23">
        <f t="shared" si="2"/>
        <v>44217.500000000007</v>
      </c>
      <c r="G73" s="5"/>
    </row>
    <row r="76" spans="1:7">
      <c r="B76" s="9" t="s">
        <v>16</v>
      </c>
      <c r="E76" s="9" t="s">
        <v>36</v>
      </c>
    </row>
    <row r="77" spans="1:7">
      <c r="B77" s="9"/>
    </row>
    <row r="78" spans="1:7">
      <c r="B78" s="9"/>
    </row>
    <row r="79" spans="1:7">
      <c r="B79" s="9"/>
    </row>
  </sheetData>
  <mergeCells count="13">
    <mergeCell ref="A73:C73"/>
    <mergeCell ref="A3:G3"/>
    <mergeCell ref="A4:G4"/>
    <mergeCell ref="A5:G5"/>
    <mergeCell ref="A12:C12"/>
    <mergeCell ref="A21:C21"/>
    <mergeCell ref="A27:C27"/>
    <mergeCell ref="A32:C32"/>
    <mergeCell ref="A69:C69"/>
    <mergeCell ref="A50:C50"/>
    <mergeCell ref="A24:C24"/>
    <mergeCell ref="A46:C46"/>
    <mergeCell ref="A72:C72"/>
  </mergeCells>
  <phoneticPr fontId="2" type="noConversion"/>
  <pageMargins left="1.03" right="0.23" top="0.26" bottom="0.3" header="0.5" footer="0.5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opLeftCell="A40" workbookViewId="0">
      <selection activeCell="H20" sqref="H20"/>
    </sheetView>
  </sheetViews>
  <sheetFormatPr defaultRowHeight="12.75"/>
  <cols>
    <col min="1" max="1" width="4.5703125" customWidth="1"/>
    <col min="2" max="2" width="23" customWidth="1"/>
    <col min="3" max="3" width="15.42578125" customWidth="1"/>
    <col min="4" max="4" width="14.7109375" customWidth="1"/>
    <col min="5" max="5" width="12.85546875" customWidth="1"/>
    <col min="6" max="6" width="15.5703125" customWidth="1"/>
    <col min="7" max="7" width="14.85546875" customWidth="1"/>
  </cols>
  <sheetData>
    <row r="1" spans="1:7">
      <c r="A1" s="9" t="s">
        <v>101</v>
      </c>
      <c r="G1" s="15" t="s">
        <v>0</v>
      </c>
    </row>
    <row r="2" spans="1:7">
      <c r="A2" s="17"/>
    </row>
    <row r="3" spans="1:7" ht="15.75">
      <c r="A3" s="43" t="s">
        <v>1</v>
      </c>
      <c r="B3" s="43"/>
      <c r="C3" s="43"/>
      <c r="D3" s="43"/>
      <c r="E3" s="43"/>
      <c r="F3" s="43"/>
      <c r="G3" s="43"/>
    </row>
    <row r="4" spans="1:7" ht="15.75">
      <c r="A4" s="43" t="s">
        <v>2</v>
      </c>
      <c r="B4" s="43"/>
      <c r="C4" s="43"/>
      <c r="D4" s="43"/>
      <c r="E4" s="43"/>
      <c r="F4" s="43"/>
      <c r="G4" s="43"/>
    </row>
    <row r="5" spans="1:7" ht="15.75">
      <c r="A5" s="43" t="s">
        <v>106</v>
      </c>
      <c r="B5" s="43"/>
      <c r="C5" s="43"/>
      <c r="D5" s="43"/>
      <c r="E5" s="43"/>
      <c r="F5" s="43"/>
      <c r="G5" s="43"/>
    </row>
    <row r="6" spans="1:7" ht="13.5" thickBot="1">
      <c r="G6" s="10" t="s">
        <v>13</v>
      </c>
    </row>
    <row r="7" spans="1:7" ht="39" thickBot="1">
      <c r="A7" s="1" t="s">
        <v>3</v>
      </c>
      <c r="B7" s="1" t="s">
        <v>4</v>
      </c>
      <c r="C7" s="1" t="s">
        <v>5</v>
      </c>
      <c r="D7" s="1" t="s">
        <v>104</v>
      </c>
      <c r="E7" s="1" t="s">
        <v>105</v>
      </c>
      <c r="F7" s="1" t="s">
        <v>6</v>
      </c>
      <c r="G7" s="1" t="s">
        <v>7</v>
      </c>
    </row>
    <row r="8" spans="1:7" ht="13.5" thickBo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7">
      <c r="A9" s="4">
        <v>1</v>
      </c>
      <c r="B9" s="13" t="s">
        <v>14</v>
      </c>
      <c r="C9" s="2"/>
      <c r="D9" s="32">
        <f>июнь11!F9</f>
        <v>0</v>
      </c>
      <c r="E9" s="6"/>
      <c r="F9" s="22">
        <f t="shared" ref="F9:F23" si="0">D9+E9</f>
        <v>0</v>
      </c>
      <c r="G9" s="2"/>
    </row>
    <row r="10" spans="1:7">
      <c r="A10" s="3">
        <v>2</v>
      </c>
      <c r="B10" s="12" t="s">
        <v>61</v>
      </c>
      <c r="C10" s="3"/>
      <c r="D10" s="7">
        <f>июнь11!F10</f>
        <v>0</v>
      </c>
      <c r="E10" s="7"/>
      <c r="F10" s="7">
        <f t="shared" si="0"/>
        <v>0</v>
      </c>
      <c r="G10" s="3"/>
    </row>
    <row r="11" spans="1:7" ht="25.5">
      <c r="A11" s="3">
        <v>3</v>
      </c>
      <c r="B11" s="12" t="s">
        <v>15</v>
      </c>
      <c r="C11" s="3"/>
      <c r="D11" s="7">
        <f>июнь11!F11</f>
        <v>0</v>
      </c>
      <c r="E11" s="7"/>
      <c r="F11" s="7">
        <f t="shared" si="0"/>
        <v>0</v>
      </c>
      <c r="G11" s="3"/>
    </row>
    <row r="12" spans="1:7">
      <c r="A12" s="38" t="s">
        <v>8</v>
      </c>
      <c r="B12" s="39"/>
      <c r="C12" s="40"/>
      <c r="D12" s="7">
        <f>июнь11!F12</f>
        <v>0</v>
      </c>
      <c r="E12" s="8">
        <f>SUM(E9:E11)</f>
        <v>0</v>
      </c>
      <c r="F12" s="8">
        <f t="shared" si="0"/>
        <v>0</v>
      </c>
      <c r="G12" s="5"/>
    </row>
    <row r="13" spans="1:7">
      <c r="A13" s="3">
        <v>1</v>
      </c>
      <c r="B13" s="12" t="s">
        <v>21</v>
      </c>
      <c r="C13" s="3"/>
      <c r="D13" s="7">
        <f>июнь11!F13</f>
        <v>3322.88</v>
      </c>
      <c r="E13" s="7">
        <f>910.96+910.96+17.7+928.66</f>
        <v>2768.28</v>
      </c>
      <c r="F13" s="7">
        <f t="shared" si="0"/>
        <v>6091.16</v>
      </c>
      <c r="G13" s="3"/>
    </row>
    <row r="14" spans="1:7" ht="25.5">
      <c r="A14" s="3">
        <v>2</v>
      </c>
      <c r="B14" s="30" t="s">
        <v>40</v>
      </c>
      <c r="C14" s="3"/>
      <c r="D14" s="7">
        <f>июнь11!F14</f>
        <v>1349.74</v>
      </c>
      <c r="E14" s="7">
        <f>274.37+140.39+325.53</f>
        <v>740.29</v>
      </c>
      <c r="F14" s="7">
        <f t="shared" si="0"/>
        <v>2090.0299999999997</v>
      </c>
      <c r="G14" s="3"/>
    </row>
    <row r="15" spans="1:7">
      <c r="A15" s="3">
        <v>3</v>
      </c>
      <c r="B15" s="30" t="s">
        <v>47</v>
      </c>
      <c r="C15" s="3"/>
      <c r="D15" s="7">
        <f>июнь11!F15</f>
        <v>0</v>
      </c>
      <c r="E15" s="7"/>
      <c r="F15" s="7">
        <f t="shared" si="0"/>
        <v>0</v>
      </c>
      <c r="G15" s="3"/>
    </row>
    <row r="16" spans="1:7">
      <c r="A16" s="3">
        <v>4</v>
      </c>
      <c r="B16" s="30" t="s">
        <v>33</v>
      </c>
      <c r="C16" s="3"/>
      <c r="D16" s="7">
        <f>июнь11!F16</f>
        <v>0</v>
      </c>
      <c r="E16" s="7"/>
      <c r="F16" s="7">
        <f t="shared" si="0"/>
        <v>0</v>
      </c>
      <c r="G16" s="3"/>
    </row>
    <row r="17" spans="1:7">
      <c r="A17" s="3">
        <v>5</v>
      </c>
      <c r="B17" s="16" t="s">
        <v>32</v>
      </c>
      <c r="C17" s="3"/>
      <c r="D17" s="7" t="e">
        <f>июнь11!F17</f>
        <v>#REF!</v>
      </c>
      <c r="E17" s="7"/>
      <c r="F17" s="7" t="e">
        <f t="shared" si="0"/>
        <v>#REF!</v>
      </c>
      <c r="G17" s="3"/>
    </row>
    <row r="18" spans="1:7">
      <c r="A18" s="3">
        <v>6</v>
      </c>
      <c r="B18" s="12" t="s">
        <v>24</v>
      </c>
      <c r="C18" s="3"/>
      <c r="D18" s="7" t="e">
        <f>июнь11!F18</f>
        <v>#REF!</v>
      </c>
      <c r="E18" s="7">
        <v>2000</v>
      </c>
      <c r="F18" s="7" t="e">
        <f t="shared" si="0"/>
        <v>#REF!</v>
      </c>
      <c r="G18" s="3"/>
    </row>
    <row r="19" spans="1:7" ht="25.5">
      <c r="A19" s="3">
        <v>7</v>
      </c>
      <c r="B19" s="12" t="s">
        <v>66</v>
      </c>
      <c r="C19" s="3"/>
      <c r="D19" s="7" t="e">
        <f>июнь11!F19</f>
        <v>#REF!</v>
      </c>
      <c r="E19" s="7"/>
      <c r="F19" s="7" t="e">
        <f t="shared" si="0"/>
        <v>#REF!</v>
      </c>
      <c r="G19" s="3"/>
    </row>
    <row r="20" spans="1:7">
      <c r="A20" s="3">
        <v>8</v>
      </c>
      <c r="B20" s="12" t="s">
        <v>35</v>
      </c>
      <c r="C20" s="3"/>
      <c r="D20" s="7" t="e">
        <f>июнь11!F20</f>
        <v>#REF!</v>
      </c>
      <c r="E20" s="7">
        <v>327.45</v>
      </c>
      <c r="F20" s="7" t="e">
        <f t="shared" si="0"/>
        <v>#REF!</v>
      </c>
      <c r="G20" s="3"/>
    </row>
    <row r="21" spans="1:7" s="9" customFormat="1">
      <c r="A21" s="38" t="s">
        <v>17</v>
      </c>
      <c r="B21" s="39"/>
      <c r="C21" s="40"/>
      <c r="D21" s="7">
        <f>июнь11!F21</f>
        <v>4694.75</v>
      </c>
      <c r="E21" s="8">
        <f>SUM(E13:E20)</f>
        <v>5836.0199999999995</v>
      </c>
      <c r="F21" s="8">
        <f t="shared" si="0"/>
        <v>10530.77</v>
      </c>
      <c r="G21" s="5"/>
    </row>
    <row r="22" spans="1:7" s="9" customFormat="1">
      <c r="A22" s="29">
        <v>1</v>
      </c>
      <c r="B22" s="26" t="s">
        <v>51</v>
      </c>
      <c r="C22" s="27"/>
      <c r="D22" s="7">
        <f>июнь11!F22</f>
        <v>0</v>
      </c>
      <c r="E22" s="19"/>
      <c r="F22" s="7">
        <f t="shared" si="0"/>
        <v>0</v>
      </c>
      <c r="G22" s="5"/>
    </row>
    <row r="23" spans="1:7" s="9" customFormat="1">
      <c r="A23" s="18"/>
      <c r="B23" s="28"/>
      <c r="C23" s="27"/>
      <c r="D23" s="7">
        <f>июнь11!F23</f>
        <v>0</v>
      </c>
      <c r="E23" s="8"/>
      <c r="F23" s="7">
        <f t="shared" si="0"/>
        <v>0</v>
      </c>
      <c r="G23" s="5"/>
    </row>
    <row r="24" spans="1:7" s="9" customFormat="1">
      <c r="A24" s="38" t="s">
        <v>37</v>
      </c>
      <c r="B24" s="39"/>
      <c r="C24" s="40"/>
      <c r="D24" s="7">
        <f>июнь11!F24</f>
        <v>0</v>
      </c>
      <c r="E24" s="8">
        <f>SUM(E22:E23)</f>
        <v>0</v>
      </c>
      <c r="F24" s="8">
        <f>SUM(F22:F23)</f>
        <v>0</v>
      </c>
      <c r="G24" s="5"/>
    </row>
    <row r="25" spans="1:7">
      <c r="A25" s="3">
        <v>1</v>
      </c>
      <c r="B25" s="14" t="s">
        <v>18</v>
      </c>
      <c r="C25" s="3"/>
      <c r="D25" s="7">
        <f>июнь11!F25</f>
        <v>844.87</v>
      </c>
      <c r="E25" s="7">
        <v>310.52999999999997</v>
      </c>
      <c r="F25" s="7">
        <f t="shared" ref="F25:F56" si="1">D25+E25</f>
        <v>1155.4000000000001</v>
      </c>
      <c r="G25" s="3"/>
    </row>
    <row r="26" spans="1:7">
      <c r="A26" s="3">
        <v>2</v>
      </c>
      <c r="B26" s="12"/>
      <c r="C26" s="3"/>
      <c r="D26" s="7">
        <f>июнь11!F26</f>
        <v>0</v>
      </c>
      <c r="E26" s="7"/>
      <c r="F26" s="7">
        <f t="shared" si="1"/>
        <v>0</v>
      </c>
      <c r="G26" s="3"/>
    </row>
    <row r="27" spans="1:7" s="9" customFormat="1">
      <c r="A27" s="38" t="s">
        <v>9</v>
      </c>
      <c r="B27" s="39"/>
      <c r="C27" s="40"/>
      <c r="D27" s="7">
        <f>июнь11!F27</f>
        <v>844.87</v>
      </c>
      <c r="E27" s="8">
        <f>SUM(E25:E26)</f>
        <v>310.52999999999997</v>
      </c>
      <c r="F27" s="8">
        <f t="shared" si="1"/>
        <v>1155.4000000000001</v>
      </c>
      <c r="G27" s="5"/>
    </row>
    <row r="28" spans="1:7">
      <c r="A28" s="3">
        <v>1</v>
      </c>
      <c r="B28" s="3" t="s">
        <v>39</v>
      </c>
      <c r="C28" s="3"/>
      <c r="D28" s="7">
        <f>июнь11!F28</f>
        <v>0</v>
      </c>
      <c r="E28" s="7"/>
      <c r="F28" s="7">
        <f t="shared" si="1"/>
        <v>0</v>
      </c>
      <c r="G28" s="3"/>
    </row>
    <row r="29" spans="1:7">
      <c r="A29" s="3">
        <v>2</v>
      </c>
      <c r="B29" s="3" t="s">
        <v>42</v>
      </c>
      <c r="C29" s="3"/>
      <c r="D29" s="7">
        <f>июнь11!F29</f>
        <v>0</v>
      </c>
      <c r="E29" s="7"/>
      <c r="F29" s="7">
        <f t="shared" si="1"/>
        <v>0</v>
      </c>
      <c r="G29" s="3"/>
    </row>
    <row r="30" spans="1:7">
      <c r="A30" s="3">
        <v>3</v>
      </c>
      <c r="B30" s="3" t="s">
        <v>43</v>
      </c>
      <c r="C30" s="3"/>
      <c r="D30" s="7">
        <f>июнь11!F30</f>
        <v>0</v>
      </c>
      <c r="E30" s="7"/>
      <c r="F30" s="7">
        <f t="shared" si="1"/>
        <v>0</v>
      </c>
      <c r="G30" s="3"/>
    </row>
    <row r="31" spans="1:7">
      <c r="A31" s="3">
        <v>4</v>
      </c>
      <c r="B31" s="3"/>
      <c r="C31" s="3"/>
      <c r="D31" s="7">
        <f>июнь11!F31</f>
        <v>0</v>
      </c>
      <c r="E31" s="7"/>
      <c r="F31" s="7">
        <f t="shared" si="1"/>
        <v>0</v>
      </c>
      <c r="G31" s="3"/>
    </row>
    <row r="32" spans="1:7" s="9" customFormat="1">
      <c r="A32" s="38" t="s">
        <v>10</v>
      </c>
      <c r="B32" s="39"/>
      <c r="C32" s="40"/>
      <c r="D32" s="7">
        <f>июнь11!F32</f>
        <v>0</v>
      </c>
      <c r="E32" s="8">
        <f>SUM(E28:E31)</f>
        <v>0</v>
      </c>
      <c r="F32" s="8">
        <f t="shared" si="1"/>
        <v>0</v>
      </c>
      <c r="G32" s="5"/>
    </row>
    <row r="33" spans="1:7">
      <c r="A33" s="3">
        <v>1</v>
      </c>
      <c r="B33" s="3" t="s">
        <v>22</v>
      </c>
      <c r="C33" s="3"/>
      <c r="D33" s="7">
        <f>июнь11!F33</f>
        <v>0</v>
      </c>
      <c r="E33" s="7"/>
      <c r="F33" s="7">
        <f t="shared" si="1"/>
        <v>0</v>
      </c>
      <c r="G33" s="3"/>
    </row>
    <row r="34" spans="1:7">
      <c r="A34" s="3">
        <v>2</v>
      </c>
      <c r="B34" s="3" t="s">
        <v>28</v>
      </c>
      <c r="C34" s="3"/>
      <c r="D34" s="7">
        <f>июнь11!F34</f>
        <v>0</v>
      </c>
      <c r="E34" s="7"/>
      <c r="F34" s="7">
        <f t="shared" si="1"/>
        <v>0</v>
      </c>
      <c r="G34" s="3"/>
    </row>
    <row r="35" spans="1:7">
      <c r="A35" s="3">
        <v>3</v>
      </c>
      <c r="B35" s="12" t="s">
        <v>31</v>
      </c>
      <c r="C35" s="3"/>
      <c r="D35" s="7">
        <f>июнь11!F35</f>
        <v>0</v>
      </c>
      <c r="E35" s="7"/>
      <c r="F35" s="7">
        <f t="shared" si="1"/>
        <v>0</v>
      </c>
      <c r="G35" s="3"/>
    </row>
    <row r="36" spans="1:7">
      <c r="A36" s="3">
        <v>4</v>
      </c>
      <c r="B36" s="12" t="s">
        <v>41</v>
      </c>
      <c r="C36" s="3"/>
      <c r="D36" s="7">
        <f>июнь11!F36</f>
        <v>0</v>
      </c>
      <c r="E36" s="7"/>
      <c r="F36" s="7">
        <f t="shared" si="1"/>
        <v>0</v>
      </c>
      <c r="G36" s="3"/>
    </row>
    <row r="37" spans="1:7">
      <c r="A37" s="3">
        <v>5</v>
      </c>
      <c r="B37" s="12" t="s">
        <v>27</v>
      </c>
      <c r="C37" s="3"/>
      <c r="D37" s="7">
        <f>июнь11!F37</f>
        <v>18332.88</v>
      </c>
      <c r="E37" s="7"/>
      <c r="F37" s="7">
        <f t="shared" si="1"/>
        <v>18332.88</v>
      </c>
      <c r="G37" s="3"/>
    </row>
    <row r="38" spans="1:7">
      <c r="A38" s="3">
        <v>6</v>
      </c>
      <c r="B38" s="3" t="s">
        <v>44</v>
      </c>
      <c r="C38" s="3"/>
      <c r="D38" s="7" t="e">
        <f>июнь11!F38</f>
        <v>#REF!</v>
      </c>
      <c r="E38" s="7"/>
      <c r="F38" s="7" t="e">
        <f t="shared" si="1"/>
        <v>#REF!</v>
      </c>
      <c r="G38" s="3"/>
    </row>
    <row r="39" spans="1:7">
      <c r="A39" s="3">
        <v>7</v>
      </c>
      <c r="B39" s="3" t="s">
        <v>62</v>
      </c>
      <c r="C39" s="3"/>
      <c r="D39" s="7" t="e">
        <f>июнь11!F39</f>
        <v>#REF!</v>
      </c>
      <c r="E39" s="7"/>
      <c r="F39" s="7" t="e">
        <f t="shared" si="1"/>
        <v>#REF!</v>
      </c>
      <c r="G39" s="3"/>
    </row>
    <row r="40" spans="1:7">
      <c r="A40" s="3">
        <v>8</v>
      </c>
      <c r="B40" s="3" t="s">
        <v>48</v>
      </c>
      <c r="C40" s="3"/>
      <c r="D40" s="7" t="e">
        <f>июнь11!F40</f>
        <v>#REF!</v>
      </c>
      <c r="E40" s="7"/>
      <c r="F40" s="7" t="e">
        <f t="shared" si="1"/>
        <v>#REF!</v>
      </c>
      <c r="G40" s="3"/>
    </row>
    <row r="41" spans="1:7">
      <c r="A41" s="3">
        <v>9</v>
      </c>
      <c r="B41" s="3" t="s">
        <v>50</v>
      </c>
      <c r="C41" s="3"/>
      <c r="D41" s="7" t="e">
        <f>июнь11!F41</f>
        <v>#REF!</v>
      </c>
      <c r="E41" s="7"/>
      <c r="F41" s="7" t="e">
        <f t="shared" si="1"/>
        <v>#REF!</v>
      </c>
      <c r="G41" s="3"/>
    </row>
    <row r="42" spans="1:7">
      <c r="A42" s="3">
        <v>10</v>
      </c>
      <c r="B42" s="3" t="s">
        <v>58</v>
      </c>
      <c r="C42" s="3"/>
      <c r="D42" s="7" t="e">
        <f>июнь11!F42</f>
        <v>#REF!</v>
      </c>
      <c r="E42" s="7"/>
      <c r="F42" s="7" t="e">
        <f t="shared" si="1"/>
        <v>#REF!</v>
      </c>
      <c r="G42" s="3"/>
    </row>
    <row r="43" spans="1:7">
      <c r="A43" s="3">
        <v>11</v>
      </c>
      <c r="B43" s="3" t="s">
        <v>59</v>
      </c>
      <c r="C43" s="3"/>
      <c r="D43" s="7" t="e">
        <f>июнь11!F43</f>
        <v>#REF!</v>
      </c>
      <c r="E43" s="7"/>
      <c r="F43" s="7" t="e">
        <f t="shared" si="1"/>
        <v>#REF!</v>
      </c>
      <c r="G43" s="3"/>
    </row>
    <row r="44" spans="1:7">
      <c r="A44" s="3">
        <v>12</v>
      </c>
      <c r="B44" s="3" t="s">
        <v>49</v>
      </c>
      <c r="C44" s="3"/>
      <c r="D44" s="7" t="e">
        <f>июнь11!F44</f>
        <v>#REF!</v>
      </c>
      <c r="E44" s="7"/>
      <c r="F44" s="7" t="e">
        <f t="shared" si="1"/>
        <v>#REF!</v>
      </c>
      <c r="G44" s="3"/>
    </row>
    <row r="45" spans="1:7" ht="13.5" customHeight="1">
      <c r="A45" s="3">
        <v>13</v>
      </c>
      <c r="B45" s="3" t="s">
        <v>23</v>
      </c>
      <c r="C45" s="3"/>
      <c r="D45" s="7" t="e">
        <f>июнь11!F45</f>
        <v>#REF!</v>
      </c>
      <c r="E45" s="7">
        <v>20337</v>
      </c>
      <c r="F45" s="7" t="e">
        <f t="shared" si="1"/>
        <v>#REF!</v>
      </c>
      <c r="G45" s="3"/>
    </row>
    <row r="46" spans="1:7" s="9" customFormat="1">
      <c r="A46" s="38" t="s">
        <v>11</v>
      </c>
      <c r="B46" s="39"/>
      <c r="C46" s="40"/>
      <c r="D46" s="7">
        <f>июнь11!F46</f>
        <v>38677.880000000005</v>
      </c>
      <c r="E46" s="8">
        <f>SUM(E33:E45)</f>
        <v>20337</v>
      </c>
      <c r="F46" s="8">
        <f t="shared" si="1"/>
        <v>59014.880000000005</v>
      </c>
      <c r="G46" s="5"/>
    </row>
    <row r="47" spans="1:7" s="9" customFormat="1">
      <c r="A47" s="25">
        <v>1</v>
      </c>
      <c r="B47" s="3" t="s">
        <v>59</v>
      </c>
      <c r="C47" s="21"/>
      <c r="D47" s="7">
        <f>июнь11!F47</f>
        <v>0</v>
      </c>
      <c r="E47" s="19"/>
      <c r="F47" s="7">
        <f t="shared" si="1"/>
        <v>0</v>
      </c>
      <c r="G47" s="5"/>
    </row>
    <row r="48" spans="1:7" s="9" customFormat="1">
      <c r="A48" s="29">
        <v>2</v>
      </c>
      <c r="B48" s="31" t="s">
        <v>46</v>
      </c>
      <c r="C48" s="21"/>
      <c r="D48" s="7">
        <f>июнь11!F48</f>
        <v>0</v>
      </c>
      <c r="E48" s="19"/>
      <c r="F48" s="7">
        <f t="shared" si="1"/>
        <v>0</v>
      </c>
      <c r="G48" s="5"/>
    </row>
    <row r="49" spans="1:7" s="9" customFormat="1">
      <c r="A49" s="18"/>
      <c r="B49" s="20"/>
      <c r="C49" s="21"/>
      <c r="D49" s="7">
        <f>июнь11!F49</f>
        <v>0</v>
      </c>
      <c r="E49" s="19"/>
      <c r="F49" s="7">
        <f t="shared" si="1"/>
        <v>0</v>
      </c>
      <c r="G49" s="5"/>
    </row>
    <row r="50" spans="1:7" s="9" customFormat="1">
      <c r="A50" s="38" t="s">
        <v>26</v>
      </c>
      <c r="B50" s="39"/>
      <c r="C50" s="40"/>
      <c r="D50" s="7">
        <f>июнь11!F50</f>
        <v>0</v>
      </c>
      <c r="E50" s="8">
        <f>SUM(E47:E49)</f>
        <v>0</v>
      </c>
      <c r="F50" s="8">
        <f t="shared" si="1"/>
        <v>0</v>
      </c>
      <c r="G50" s="5"/>
    </row>
    <row r="51" spans="1:7">
      <c r="A51" s="3">
        <v>1</v>
      </c>
      <c r="B51" s="3" t="s">
        <v>20</v>
      </c>
      <c r="C51" s="3"/>
      <c r="D51" s="7">
        <f>июнь11!F51</f>
        <v>0</v>
      </c>
      <c r="E51" s="7"/>
      <c r="F51" s="7">
        <f t="shared" si="1"/>
        <v>0</v>
      </c>
      <c r="G51" s="3"/>
    </row>
    <row r="52" spans="1:7">
      <c r="A52" s="3">
        <v>2</v>
      </c>
      <c r="B52" s="3" t="s">
        <v>38</v>
      </c>
      <c r="C52" s="3"/>
      <c r="D52" s="7">
        <f>июнь11!F52</f>
        <v>0</v>
      </c>
      <c r="E52" s="7"/>
      <c r="F52" s="7">
        <f t="shared" si="1"/>
        <v>0</v>
      </c>
      <c r="G52" s="3"/>
    </row>
    <row r="53" spans="1:7">
      <c r="A53" s="3">
        <v>3</v>
      </c>
      <c r="B53" s="3" t="s">
        <v>45</v>
      </c>
      <c r="C53" s="3"/>
      <c r="D53" s="7">
        <f>июнь11!F53</f>
        <v>0</v>
      </c>
      <c r="E53" s="7"/>
      <c r="F53" s="7">
        <f t="shared" si="1"/>
        <v>0</v>
      </c>
      <c r="G53" s="3"/>
    </row>
    <row r="54" spans="1:7">
      <c r="A54" s="3">
        <v>4</v>
      </c>
      <c r="B54" s="3" t="s">
        <v>29</v>
      </c>
      <c r="C54" s="3"/>
      <c r="D54" s="7">
        <f>июнь11!F54</f>
        <v>0</v>
      </c>
      <c r="E54" s="7"/>
      <c r="F54" s="7">
        <f t="shared" si="1"/>
        <v>0</v>
      </c>
      <c r="G54" s="3"/>
    </row>
    <row r="55" spans="1:7">
      <c r="A55" s="3">
        <v>5</v>
      </c>
      <c r="B55" s="3" t="s">
        <v>63</v>
      </c>
      <c r="C55" s="3"/>
      <c r="D55" s="7">
        <f>июнь11!F55</f>
        <v>0</v>
      </c>
      <c r="E55" s="7"/>
      <c r="F55" s="7">
        <f t="shared" si="1"/>
        <v>0</v>
      </c>
      <c r="G55" s="3"/>
    </row>
    <row r="56" spans="1:7">
      <c r="A56" s="3">
        <v>6</v>
      </c>
      <c r="B56" s="3" t="s">
        <v>64</v>
      </c>
      <c r="C56" s="3"/>
      <c r="D56" s="7" t="e">
        <f>июнь11!F56</f>
        <v>#REF!</v>
      </c>
      <c r="E56" s="7"/>
      <c r="F56" s="7" t="e">
        <f t="shared" si="1"/>
        <v>#REF!</v>
      </c>
      <c r="G56" s="3"/>
    </row>
    <row r="57" spans="1:7">
      <c r="A57" s="3">
        <v>7</v>
      </c>
      <c r="B57" s="3" t="s">
        <v>65</v>
      </c>
      <c r="C57" s="3"/>
      <c r="D57" s="7" t="e">
        <f>июнь11!F57</f>
        <v>#REF!</v>
      </c>
      <c r="E57" s="7"/>
      <c r="F57" s="7" t="e">
        <f t="shared" ref="F57:F73" si="2">D57+E57</f>
        <v>#REF!</v>
      </c>
      <c r="G57" s="3"/>
    </row>
    <row r="58" spans="1:7">
      <c r="A58" s="3">
        <v>8</v>
      </c>
      <c r="B58" s="3" t="s">
        <v>52</v>
      </c>
      <c r="C58" s="3"/>
      <c r="D58" s="7" t="e">
        <f>июнь11!F58</f>
        <v>#REF!</v>
      </c>
      <c r="E58" s="7"/>
      <c r="F58" s="7" t="e">
        <f t="shared" si="2"/>
        <v>#REF!</v>
      </c>
      <c r="G58" s="3"/>
    </row>
    <row r="59" spans="1:7">
      <c r="A59" s="3">
        <v>9</v>
      </c>
      <c r="B59" s="3" t="s">
        <v>53</v>
      </c>
      <c r="C59" s="3"/>
      <c r="D59" s="7" t="e">
        <f>июнь11!F59</f>
        <v>#REF!</v>
      </c>
      <c r="E59" s="7"/>
      <c r="F59" s="7" t="e">
        <f t="shared" si="2"/>
        <v>#REF!</v>
      </c>
      <c r="G59" s="3"/>
    </row>
    <row r="60" spans="1:7">
      <c r="A60" s="3">
        <v>10</v>
      </c>
      <c r="B60" s="3" t="s">
        <v>54</v>
      </c>
      <c r="C60" s="3"/>
      <c r="D60" s="7" t="e">
        <f>июнь11!F60</f>
        <v>#REF!</v>
      </c>
      <c r="E60" s="7"/>
      <c r="F60" s="7" t="e">
        <f t="shared" si="2"/>
        <v>#REF!</v>
      </c>
      <c r="G60" s="3"/>
    </row>
    <row r="61" spans="1:7">
      <c r="A61" s="3">
        <v>11</v>
      </c>
      <c r="B61" s="3" t="s">
        <v>55</v>
      </c>
      <c r="C61" s="3"/>
      <c r="D61" s="7" t="e">
        <f>июнь11!F61</f>
        <v>#REF!</v>
      </c>
      <c r="E61" s="7"/>
      <c r="F61" s="7" t="e">
        <f t="shared" si="2"/>
        <v>#REF!</v>
      </c>
      <c r="G61" s="3"/>
    </row>
    <row r="62" spans="1:7">
      <c r="A62" s="3">
        <v>12</v>
      </c>
      <c r="B62" s="3" t="s">
        <v>56</v>
      </c>
      <c r="C62" s="3"/>
      <c r="D62" s="7" t="e">
        <f>июнь11!F62</f>
        <v>#REF!</v>
      </c>
      <c r="E62" s="7"/>
      <c r="F62" s="7" t="e">
        <f t="shared" si="2"/>
        <v>#REF!</v>
      </c>
      <c r="G62" s="3"/>
    </row>
    <row r="63" spans="1:7">
      <c r="A63" s="3">
        <v>13</v>
      </c>
      <c r="B63" s="3" t="s">
        <v>57</v>
      </c>
      <c r="C63" s="3"/>
      <c r="D63" s="7" t="e">
        <f>июнь11!F63</f>
        <v>#REF!</v>
      </c>
      <c r="E63" s="7"/>
      <c r="F63" s="7" t="e">
        <f t="shared" si="2"/>
        <v>#REF!</v>
      </c>
      <c r="G63" s="3"/>
    </row>
    <row r="64" spans="1:7">
      <c r="A64" s="3">
        <v>14</v>
      </c>
      <c r="B64" s="3" t="s">
        <v>34</v>
      </c>
      <c r="C64" s="3"/>
      <c r="D64" s="7" t="e">
        <f>июнь11!F64</f>
        <v>#REF!</v>
      </c>
      <c r="E64" s="7"/>
      <c r="F64" s="7" t="e">
        <f t="shared" si="2"/>
        <v>#REF!</v>
      </c>
      <c r="G64" s="3"/>
    </row>
    <row r="65" spans="1:7">
      <c r="A65" s="3">
        <v>15</v>
      </c>
      <c r="B65" s="3" t="s">
        <v>48</v>
      </c>
      <c r="C65" s="3"/>
      <c r="D65" s="7" t="e">
        <f>июнь11!F65</f>
        <v>#REF!</v>
      </c>
      <c r="E65" s="7"/>
      <c r="F65" s="7" t="e">
        <f t="shared" si="2"/>
        <v>#REF!</v>
      </c>
      <c r="G65" s="3"/>
    </row>
    <row r="66" spans="1:7">
      <c r="A66" s="3">
        <v>16</v>
      </c>
      <c r="B66" s="3" t="s">
        <v>50</v>
      </c>
      <c r="C66" s="3"/>
      <c r="D66" s="7" t="e">
        <f>июнь11!F66</f>
        <v>#REF!</v>
      </c>
      <c r="E66" s="7"/>
      <c r="F66" s="7" t="e">
        <f t="shared" si="2"/>
        <v>#REF!</v>
      </c>
      <c r="G66" s="3"/>
    </row>
    <row r="67" spans="1:7">
      <c r="A67" s="3">
        <v>17</v>
      </c>
      <c r="B67" s="3" t="s">
        <v>58</v>
      </c>
      <c r="C67" s="3"/>
      <c r="D67" s="7" t="e">
        <f>июнь11!F67</f>
        <v>#REF!</v>
      </c>
      <c r="E67" s="7"/>
      <c r="F67" s="7" t="e">
        <f t="shared" si="2"/>
        <v>#REF!</v>
      </c>
      <c r="G67" s="3"/>
    </row>
    <row r="68" spans="1:7">
      <c r="A68" s="3">
        <v>18</v>
      </c>
      <c r="B68" s="24" t="s">
        <v>30</v>
      </c>
      <c r="C68" s="24"/>
      <c r="D68" s="7" t="e">
        <f>июнь11!F68</f>
        <v>#REF!</v>
      </c>
      <c r="E68" s="19"/>
      <c r="F68" s="7" t="e">
        <f t="shared" si="2"/>
        <v>#REF!</v>
      </c>
      <c r="G68" s="3"/>
    </row>
    <row r="69" spans="1:7">
      <c r="A69" s="38" t="s">
        <v>19</v>
      </c>
      <c r="B69" s="39"/>
      <c r="C69" s="40"/>
      <c r="D69" s="7">
        <f>июнь11!F69</f>
        <v>0</v>
      </c>
      <c r="E69" s="8">
        <f>SUM(E51:E68)</f>
        <v>0</v>
      </c>
      <c r="F69" s="8">
        <f t="shared" si="2"/>
        <v>0</v>
      </c>
      <c r="G69" s="3"/>
    </row>
    <row r="70" spans="1:7">
      <c r="A70" s="3">
        <v>1</v>
      </c>
      <c r="B70" s="3"/>
      <c r="C70" s="3"/>
      <c r="D70" s="7">
        <f>июнь11!F70</f>
        <v>0</v>
      </c>
      <c r="E70" s="7"/>
      <c r="F70" s="7">
        <f t="shared" si="2"/>
        <v>0</v>
      </c>
      <c r="G70" s="3"/>
    </row>
    <row r="71" spans="1:7">
      <c r="A71" s="3">
        <v>2</v>
      </c>
      <c r="B71" s="3"/>
      <c r="C71" s="3"/>
      <c r="D71" s="7">
        <f>июнь11!F71</f>
        <v>0</v>
      </c>
      <c r="E71" s="7"/>
      <c r="F71" s="7">
        <f t="shared" si="2"/>
        <v>0</v>
      </c>
      <c r="G71" s="3"/>
    </row>
    <row r="72" spans="1:7" s="9" customFormat="1">
      <c r="A72" s="38" t="s">
        <v>25</v>
      </c>
      <c r="B72" s="39"/>
      <c r="C72" s="40"/>
      <c r="D72" s="7">
        <f>июнь11!F72</f>
        <v>0</v>
      </c>
      <c r="E72" s="8">
        <f>SUM(E70:E71)</f>
        <v>0</v>
      </c>
      <c r="F72" s="8">
        <f t="shared" si="2"/>
        <v>0</v>
      </c>
      <c r="G72" s="5"/>
    </row>
    <row r="73" spans="1:7" s="9" customFormat="1">
      <c r="A73" s="38" t="s">
        <v>12</v>
      </c>
      <c r="B73" s="39"/>
      <c r="C73" s="40"/>
      <c r="D73" s="7">
        <f>июнь11!F73</f>
        <v>44217.500000000007</v>
      </c>
      <c r="E73" s="8">
        <f>E12+E21+E27+E32+E46+E72+E69</f>
        <v>26483.55</v>
      </c>
      <c r="F73" s="23">
        <f t="shared" si="2"/>
        <v>70701.05</v>
      </c>
      <c r="G73" s="5"/>
    </row>
    <row r="76" spans="1:7">
      <c r="B76" s="9" t="s">
        <v>16</v>
      </c>
      <c r="E76" s="9" t="s">
        <v>36</v>
      </c>
    </row>
    <row r="77" spans="1:7">
      <c r="B77" s="9"/>
    </row>
    <row r="78" spans="1:7">
      <c r="B78" s="9"/>
    </row>
    <row r="79" spans="1:7">
      <c r="B79" s="9"/>
    </row>
  </sheetData>
  <mergeCells count="13">
    <mergeCell ref="A46:C46"/>
    <mergeCell ref="A72:C72"/>
    <mergeCell ref="A73:C73"/>
    <mergeCell ref="A21:C21"/>
    <mergeCell ref="A27:C27"/>
    <mergeCell ref="A32:C32"/>
    <mergeCell ref="A69:C69"/>
    <mergeCell ref="A50:C50"/>
    <mergeCell ref="A3:G3"/>
    <mergeCell ref="A4:G4"/>
    <mergeCell ref="A5:G5"/>
    <mergeCell ref="A12:C12"/>
    <mergeCell ref="A24:C24"/>
  </mergeCells>
  <phoneticPr fontId="2" type="noConversion"/>
  <pageMargins left="1.03" right="0.23" top="0.26" bottom="0.3" header="0.5" footer="0.5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opLeftCell="A43" workbookViewId="0">
      <selection activeCell="F16" sqref="F16"/>
    </sheetView>
  </sheetViews>
  <sheetFormatPr defaultRowHeight="12.75"/>
  <cols>
    <col min="1" max="1" width="4.5703125" customWidth="1"/>
    <col min="2" max="2" width="23" customWidth="1"/>
    <col min="3" max="3" width="15.42578125" customWidth="1"/>
    <col min="4" max="4" width="14.7109375" customWidth="1"/>
    <col min="5" max="5" width="12.85546875" customWidth="1"/>
    <col min="6" max="6" width="15.5703125" customWidth="1"/>
    <col min="7" max="7" width="14.85546875" customWidth="1"/>
  </cols>
  <sheetData>
    <row r="1" spans="1:7">
      <c r="A1" s="9" t="s">
        <v>101</v>
      </c>
      <c r="G1" s="15" t="s">
        <v>0</v>
      </c>
    </row>
    <row r="2" spans="1:7">
      <c r="A2" s="17"/>
    </row>
    <row r="3" spans="1:7" ht="15.75">
      <c r="A3" s="43" t="s">
        <v>1</v>
      </c>
      <c r="B3" s="43"/>
      <c r="C3" s="43"/>
      <c r="D3" s="43"/>
      <c r="E3" s="43"/>
      <c r="F3" s="43"/>
      <c r="G3" s="43"/>
    </row>
    <row r="4" spans="1:7" ht="15.75">
      <c r="A4" s="43" t="s">
        <v>2</v>
      </c>
      <c r="B4" s="43"/>
      <c r="C4" s="43"/>
      <c r="D4" s="43"/>
      <c r="E4" s="43"/>
      <c r="F4" s="43"/>
      <c r="G4" s="43"/>
    </row>
    <row r="5" spans="1:7" ht="15.75">
      <c r="A5" s="43" t="s">
        <v>107</v>
      </c>
      <c r="B5" s="43"/>
      <c r="C5" s="43"/>
      <c r="D5" s="43"/>
      <c r="E5" s="43"/>
      <c r="F5" s="43"/>
      <c r="G5" s="43"/>
    </row>
    <row r="6" spans="1:7" ht="13.5" thickBot="1">
      <c r="G6" s="10" t="s">
        <v>13</v>
      </c>
    </row>
    <row r="7" spans="1:7" ht="39" thickBot="1">
      <c r="A7" s="1" t="s">
        <v>3</v>
      </c>
      <c r="B7" s="1" t="s">
        <v>4</v>
      </c>
      <c r="C7" s="1" t="s">
        <v>5</v>
      </c>
      <c r="D7" s="1" t="s">
        <v>93</v>
      </c>
      <c r="E7" s="1" t="s">
        <v>108</v>
      </c>
      <c r="F7" s="1" t="s">
        <v>6</v>
      </c>
      <c r="G7" s="1" t="s">
        <v>7</v>
      </c>
    </row>
    <row r="8" spans="1:7" ht="13.5" thickBo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7" ht="25.5">
      <c r="A9" s="4">
        <v>1</v>
      </c>
      <c r="B9" s="13" t="s">
        <v>114</v>
      </c>
      <c r="C9" s="2"/>
      <c r="D9" s="32">
        <f>'сентябрь11 '!F9</f>
        <v>0</v>
      </c>
      <c r="E9" s="6">
        <v>82.42</v>
      </c>
      <c r="F9" s="22">
        <f t="shared" ref="F9:F23" si="0">D9+E9</f>
        <v>82.42</v>
      </c>
      <c r="G9" s="2"/>
    </row>
    <row r="10" spans="1:7">
      <c r="A10" s="3">
        <v>2</v>
      </c>
      <c r="B10" s="12" t="s">
        <v>61</v>
      </c>
      <c r="C10" s="3"/>
      <c r="D10" s="32">
        <f>'сентябрь11 '!F10</f>
        <v>0</v>
      </c>
      <c r="E10" s="7">
        <v>44000</v>
      </c>
      <c r="F10" s="7">
        <f t="shared" si="0"/>
        <v>44000</v>
      </c>
      <c r="G10" s="3"/>
    </row>
    <row r="11" spans="1:7" ht="25.5">
      <c r="A11" s="3">
        <v>3</v>
      </c>
      <c r="B11" s="12" t="s">
        <v>15</v>
      </c>
      <c r="C11" s="3"/>
      <c r="D11" s="32">
        <f>'сентябрь11 '!F11</f>
        <v>0</v>
      </c>
      <c r="E11" s="7">
        <v>2000</v>
      </c>
      <c r="F11" s="7">
        <f t="shared" si="0"/>
        <v>2000</v>
      </c>
      <c r="G11" s="3"/>
    </row>
    <row r="12" spans="1:7">
      <c r="A12" s="38" t="s">
        <v>8</v>
      </c>
      <c r="B12" s="39"/>
      <c r="C12" s="40"/>
      <c r="D12" s="32">
        <f>'сентябрь11 '!F12</f>
        <v>0</v>
      </c>
      <c r="E12" s="8">
        <f>SUM(E9:E11)</f>
        <v>46082.42</v>
      </c>
      <c r="F12" s="8">
        <f t="shared" si="0"/>
        <v>46082.42</v>
      </c>
      <c r="G12" s="5"/>
    </row>
    <row r="13" spans="1:7">
      <c r="A13" s="3">
        <v>1</v>
      </c>
      <c r="B13" s="12" t="s">
        <v>21</v>
      </c>
      <c r="C13" s="3"/>
      <c r="D13" s="32">
        <f>'сентябрь11 '!F13</f>
        <v>6091.16</v>
      </c>
      <c r="E13" s="7">
        <f>910.96+928.66+910.96+910.96</f>
        <v>3661.54</v>
      </c>
      <c r="F13" s="7">
        <f t="shared" si="0"/>
        <v>9752.7000000000007</v>
      </c>
      <c r="G13" s="3"/>
    </row>
    <row r="14" spans="1:7" ht="25.5">
      <c r="A14" s="3">
        <v>2</v>
      </c>
      <c r="B14" s="30" t="s">
        <v>40</v>
      </c>
      <c r="C14" s="3"/>
      <c r="D14" s="32">
        <f>'сентябрь11 '!F14</f>
        <v>2090.0299999999997</v>
      </c>
      <c r="E14" s="7">
        <f>480.11+377.21+355.6</f>
        <v>1212.92</v>
      </c>
      <c r="F14" s="7">
        <f t="shared" si="0"/>
        <v>3302.95</v>
      </c>
      <c r="G14" s="3"/>
    </row>
    <row r="15" spans="1:7">
      <c r="A15" s="3">
        <v>3</v>
      </c>
      <c r="B15" s="30" t="s">
        <v>47</v>
      </c>
      <c r="C15" s="3"/>
      <c r="D15" s="32">
        <f>'сентябрь11 '!F15</f>
        <v>0</v>
      </c>
      <c r="E15" s="7">
        <v>7600</v>
      </c>
      <c r="F15" s="7">
        <f t="shared" si="0"/>
        <v>7600</v>
      </c>
      <c r="G15" s="3"/>
    </row>
    <row r="16" spans="1:7">
      <c r="A16" s="3">
        <v>4</v>
      </c>
      <c r="B16" s="30" t="s">
        <v>33</v>
      </c>
      <c r="C16" s="3"/>
      <c r="D16" s="32">
        <f>'сентябрь11 '!F16</f>
        <v>0</v>
      </c>
      <c r="E16" s="7"/>
      <c r="F16" s="7">
        <f t="shared" si="0"/>
        <v>0</v>
      </c>
      <c r="G16" s="3"/>
    </row>
    <row r="17" spans="1:7">
      <c r="A17" s="3">
        <v>5</v>
      </c>
      <c r="B17" s="16" t="s">
        <v>32</v>
      </c>
      <c r="C17" s="3"/>
      <c r="D17" s="32" t="e">
        <f>'сентябрь11 '!F17</f>
        <v>#REF!</v>
      </c>
      <c r="E17" s="7">
        <f>7.62+3.81</f>
        <v>11.43</v>
      </c>
      <c r="F17" s="7" t="e">
        <f t="shared" si="0"/>
        <v>#REF!</v>
      </c>
      <c r="G17" s="3"/>
    </row>
    <row r="18" spans="1:7">
      <c r="A18" s="3">
        <v>6</v>
      </c>
      <c r="B18" s="12" t="s">
        <v>24</v>
      </c>
      <c r="C18" s="3"/>
      <c r="D18" s="32" t="e">
        <f>'сентябрь11 '!F18</f>
        <v>#REF!</v>
      </c>
      <c r="E18" s="7">
        <v>1519.05</v>
      </c>
      <c r="F18" s="7" t="e">
        <f t="shared" si="0"/>
        <v>#REF!</v>
      </c>
      <c r="G18" s="3">
        <v>-480.95</v>
      </c>
    </row>
    <row r="19" spans="1:7" ht="25.5">
      <c r="A19" s="3">
        <v>7</v>
      </c>
      <c r="B19" s="12" t="s">
        <v>66</v>
      </c>
      <c r="C19" s="3"/>
      <c r="D19" s="32" t="e">
        <f>'сентябрь11 '!F19</f>
        <v>#REF!</v>
      </c>
      <c r="E19" s="7"/>
      <c r="F19" s="7" t="e">
        <f t="shared" si="0"/>
        <v>#REF!</v>
      </c>
      <c r="G19" s="3"/>
    </row>
    <row r="20" spans="1:7">
      <c r="A20" s="3">
        <v>8</v>
      </c>
      <c r="B20" s="12" t="s">
        <v>35</v>
      </c>
      <c r="C20" s="3"/>
      <c r="D20" s="32" t="e">
        <f>'сентябрь11 '!F20</f>
        <v>#REF!</v>
      </c>
      <c r="E20" s="7"/>
      <c r="F20" s="7" t="e">
        <f t="shared" si="0"/>
        <v>#REF!</v>
      </c>
      <c r="G20" s="3"/>
    </row>
    <row r="21" spans="1:7" s="9" customFormat="1">
      <c r="A21" s="38" t="s">
        <v>17</v>
      </c>
      <c r="B21" s="39"/>
      <c r="C21" s="40"/>
      <c r="D21" s="32">
        <f>'сентябрь11 '!F21</f>
        <v>10530.77</v>
      </c>
      <c r="E21" s="8">
        <f>SUM(E13:E20)</f>
        <v>14004.939999999999</v>
      </c>
      <c r="F21" s="8">
        <f t="shared" si="0"/>
        <v>24535.71</v>
      </c>
      <c r="G21" s="5"/>
    </row>
    <row r="22" spans="1:7" s="9" customFormat="1">
      <c r="A22" s="29">
        <v>1</v>
      </c>
      <c r="B22" s="26" t="s">
        <v>51</v>
      </c>
      <c r="C22" s="27"/>
      <c r="D22" s="32">
        <f>'сентябрь11 '!F22</f>
        <v>0</v>
      </c>
      <c r="E22" s="19">
        <v>812</v>
      </c>
      <c r="F22" s="7">
        <f t="shared" si="0"/>
        <v>812</v>
      </c>
      <c r="G22" s="5"/>
    </row>
    <row r="23" spans="1:7" s="9" customFormat="1">
      <c r="A23" s="18"/>
      <c r="B23" s="28"/>
      <c r="C23" s="27"/>
      <c r="D23" s="32">
        <f>'сентябрь11 '!F23</f>
        <v>0</v>
      </c>
      <c r="E23" s="8"/>
      <c r="F23" s="7">
        <f t="shared" si="0"/>
        <v>0</v>
      </c>
      <c r="G23" s="5"/>
    </row>
    <row r="24" spans="1:7" s="9" customFormat="1">
      <c r="A24" s="38" t="s">
        <v>37</v>
      </c>
      <c r="B24" s="39"/>
      <c r="C24" s="40"/>
      <c r="D24" s="32">
        <f>'сентябрь11 '!F24</f>
        <v>0</v>
      </c>
      <c r="E24" s="8">
        <f>SUM(E22:E23)</f>
        <v>812</v>
      </c>
      <c r="F24" s="8">
        <f>SUM(F22:F23)</f>
        <v>812</v>
      </c>
      <c r="G24" s="5"/>
    </row>
    <row r="25" spans="1:7">
      <c r="A25" s="3">
        <v>1</v>
      </c>
      <c r="B25" s="14" t="s">
        <v>18</v>
      </c>
      <c r="C25" s="3"/>
      <c r="D25" s="32">
        <f>'сентябрь11 '!F25</f>
        <v>1155.4000000000001</v>
      </c>
      <c r="E25" s="7">
        <f>332.84+263.19+324.8+606.29</f>
        <v>1527.12</v>
      </c>
      <c r="F25" s="7">
        <f t="shared" ref="F25:F56" si="1">D25+E25</f>
        <v>2682.52</v>
      </c>
      <c r="G25" s="3"/>
    </row>
    <row r="26" spans="1:7">
      <c r="A26" s="3">
        <v>2</v>
      </c>
      <c r="B26" s="12"/>
      <c r="C26" s="3"/>
      <c r="D26" s="32">
        <f>'сентябрь11 '!F26</f>
        <v>0</v>
      </c>
      <c r="E26" s="7"/>
      <c r="F26" s="7">
        <f t="shared" si="1"/>
        <v>0</v>
      </c>
      <c r="G26" s="3"/>
    </row>
    <row r="27" spans="1:7" s="9" customFormat="1">
      <c r="A27" s="38" t="s">
        <v>9</v>
      </c>
      <c r="B27" s="39"/>
      <c r="C27" s="40"/>
      <c r="D27" s="32">
        <f>'сентябрь11 '!F27</f>
        <v>1155.4000000000001</v>
      </c>
      <c r="E27" s="8">
        <f>SUM(E25:E26)</f>
        <v>1527.12</v>
      </c>
      <c r="F27" s="8">
        <f t="shared" si="1"/>
        <v>2682.52</v>
      </c>
      <c r="G27" s="5"/>
    </row>
    <row r="28" spans="1:7">
      <c r="A28" s="3">
        <v>1</v>
      </c>
      <c r="B28" s="3" t="s">
        <v>39</v>
      </c>
      <c r="C28" s="3"/>
      <c r="D28" s="32">
        <f>'сентябрь11 '!F28</f>
        <v>0</v>
      </c>
      <c r="E28" s="7"/>
      <c r="F28" s="7">
        <f t="shared" si="1"/>
        <v>0</v>
      </c>
      <c r="G28" s="3"/>
    </row>
    <row r="29" spans="1:7">
      <c r="A29" s="3">
        <v>2</v>
      </c>
      <c r="B29" s="3" t="s">
        <v>42</v>
      </c>
      <c r="C29" s="3"/>
      <c r="D29" s="32">
        <f>'сентябрь11 '!F29</f>
        <v>0</v>
      </c>
      <c r="E29" s="7">
        <f>7373+1000</f>
        <v>8373</v>
      </c>
      <c r="F29" s="7">
        <f t="shared" si="1"/>
        <v>8373</v>
      </c>
      <c r="G29" s="3"/>
    </row>
    <row r="30" spans="1:7">
      <c r="A30" s="3">
        <v>3</v>
      </c>
      <c r="B30" s="3" t="s">
        <v>43</v>
      </c>
      <c r="C30" s="3"/>
      <c r="D30" s="32">
        <f>'сентябрь11 '!F30</f>
        <v>0</v>
      </c>
      <c r="E30" s="7"/>
      <c r="F30" s="7">
        <f t="shared" si="1"/>
        <v>0</v>
      </c>
      <c r="G30" s="3"/>
    </row>
    <row r="31" spans="1:7">
      <c r="A31" s="3">
        <v>4</v>
      </c>
      <c r="B31" s="3"/>
      <c r="C31" s="3"/>
      <c r="D31" s="32">
        <f>'сентябрь11 '!F31</f>
        <v>0</v>
      </c>
      <c r="E31" s="7"/>
      <c r="F31" s="7">
        <f t="shared" si="1"/>
        <v>0</v>
      </c>
      <c r="G31" s="3"/>
    </row>
    <row r="32" spans="1:7" s="9" customFormat="1">
      <c r="A32" s="38" t="s">
        <v>10</v>
      </c>
      <c r="B32" s="39"/>
      <c r="C32" s="40"/>
      <c r="D32" s="32">
        <f>'сентябрь11 '!F32</f>
        <v>0</v>
      </c>
      <c r="E32" s="8">
        <f>SUM(E28:E31)</f>
        <v>8373</v>
      </c>
      <c r="F32" s="8">
        <f t="shared" si="1"/>
        <v>8373</v>
      </c>
      <c r="G32" s="5"/>
    </row>
    <row r="33" spans="1:7">
      <c r="A33" s="3">
        <v>1</v>
      </c>
      <c r="B33" s="3" t="s">
        <v>22</v>
      </c>
      <c r="C33" s="3"/>
      <c r="D33" s="32">
        <f>'сентябрь11 '!F33</f>
        <v>0</v>
      </c>
      <c r="E33" s="7"/>
      <c r="F33" s="7">
        <f t="shared" si="1"/>
        <v>0</v>
      </c>
      <c r="G33" s="3"/>
    </row>
    <row r="34" spans="1:7">
      <c r="A34" s="3">
        <v>2</v>
      </c>
      <c r="B34" s="3" t="s">
        <v>28</v>
      </c>
      <c r="C34" s="3"/>
      <c r="D34" s="32">
        <f>'сентябрь11 '!F34</f>
        <v>0</v>
      </c>
      <c r="E34" s="7">
        <v>6400</v>
      </c>
      <c r="F34" s="7">
        <f t="shared" si="1"/>
        <v>6400</v>
      </c>
      <c r="G34" s="3"/>
    </row>
    <row r="35" spans="1:7">
      <c r="A35" s="3">
        <v>3</v>
      </c>
      <c r="B35" s="12" t="s">
        <v>31</v>
      </c>
      <c r="C35" s="3"/>
      <c r="D35" s="32">
        <f>'сентябрь11 '!F35</f>
        <v>0</v>
      </c>
      <c r="E35" s="7">
        <v>1600</v>
      </c>
      <c r="F35" s="7">
        <f t="shared" si="1"/>
        <v>1600</v>
      </c>
      <c r="G35" s="3"/>
    </row>
    <row r="36" spans="1:7">
      <c r="A36" s="3">
        <v>4</v>
      </c>
      <c r="B36" s="12" t="s">
        <v>41</v>
      </c>
      <c r="C36" s="3"/>
      <c r="D36" s="32">
        <f>'сентябрь11 '!F36</f>
        <v>0</v>
      </c>
      <c r="E36" s="7"/>
      <c r="F36" s="7">
        <f t="shared" si="1"/>
        <v>0</v>
      </c>
      <c r="G36" s="3"/>
    </row>
    <row r="37" spans="1:7">
      <c r="A37" s="3">
        <v>5</v>
      </c>
      <c r="B37" s="12" t="s">
        <v>27</v>
      </c>
      <c r="C37" s="3"/>
      <c r="D37" s="32">
        <f>'сентябрь11 '!F37</f>
        <v>18332.88</v>
      </c>
      <c r="E37" s="7">
        <v>16521.189999999999</v>
      </c>
      <c r="F37" s="7">
        <f t="shared" si="1"/>
        <v>34854.07</v>
      </c>
      <c r="G37" s="3"/>
    </row>
    <row r="38" spans="1:7">
      <c r="A38" s="3">
        <v>6</v>
      </c>
      <c r="B38" s="3" t="s">
        <v>44</v>
      </c>
      <c r="C38" s="3"/>
      <c r="D38" s="32" t="e">
        <f>'сентябрь11 '!F38</f>
        <v>#REF!</v>
      </c>
      <c r="E38" s="7"/>
      <c r="F38" s="7" t="e">
        <f t="shared" si="1"/>
        <v>#REF!</v>
      </c>
      <c r="G38" s="3"/>
    </row>
    <row r="39" spans="1:7">
      <c r="A39" s="3">
        <v>7</v>
      </c>
      <c r="B39" s="3" t="s">
        <v>62</v>
      </c>
      <c r="C39" s="3"/>
      <c r="D39" s="32" t="e">
        <f>'сентябрь11 '!F39</f>
        <v>#REF!</v>
      </c>
      <c r="E39" s="7"/>
      <c r="F39" s="7" t="e">
        <f t="shared" si="1"/>
        <v>#REF!</v>
      </c>
      <c r="G39" s="3"/>
    </row>
    <row r="40" spans="1:7">
      <c r="A40" s="3">
        <v>8</v>
      </c>
      <c r="B40" s="3" t="s">
        <v>48</v>
      </c>
      <c r="C40" s="3"/>
      <c r="D40" s="32" t="e">
        <f>'сентябрь11 '!F40</f>
        <v>#REF!</v>
      </c>
      <c r="E40" s="7"/>
      <c r="F40" s="7" t="e">
        <f t="shared" si="1"/>
        <v>#REF!</v>
      </c>
      <c r="G40" s="3"/>
    </row>
    <row r="41" spans="1:7">
      <c r="A41" s="3">
        <v>9</v>
      </c>
      <c r="B41" s="3" t="s">
        <v>50</v>
      </c>
      <c r="C41" s="3"/>
      <c r="D41" s="32" t="e">
        <f>'сентябрь11 '!F41</f>
        <v>#REF!</v>
      </c>
      <c r="E41" s="7"/>
      <c r="F41" s="7" t="e">
        <f t="shared" si="1"/>
        <v>#REF!</v>
      </c>
      <c r="G41" s="3"/>
    </row>
    <row r="42" spans="1:7">
      <c r="A42" s="3">
        <v>10</v>
      </c>
      <c r="B42" s="3" t="s">
        <v>58</v>
      </c>
      <c r="C42" s="3"/>
      <c r="D42" s="32" t="e">
        <f>'сентябрь11 '!F42</f>
        <v>#REF!</v>
      </c>
      <c r="E42" s="7"/>
      <c r="F42" s="7" t="e">
        <f t="shared" si="1"/>
        <v>#REF!</v>
      </c>
      <c r="G42" s="3"/>
    </row>
    <row r="43" spans="1:7">
      <c r="A43" s="3">
        <v>11</v>
      </c>
      <c r="B43" s="3" t="s">
        <v>59</v>
      </c>
      <c r="C43" s="3"/>
      <c r="D43" s="32" t="e">
        <f>'сентябрь11 '!F43</f>
        <v>#REF!</v>
      </c>
      <c r="E43" s="7"/>
      <c r="F43" s="7" t="e">
        <f t="shared" si="1"/>
        <v>#REF!</v>
      </c>
      <c r="G43" s="3"/>
    </row>
    <row r="44" spans="1:7">
      <c r="A44" s="3">
        <v>12</v>
      </c>
      <c r="B44" s="3" t="s">
        <v>49</v>
      </c>
      <c r="C44" s="3"/>
      <c r="D44" s="32" t="e">
        <f>'сентябрь11 '!F44</f>
        <v>#REF!</v>
      </c>
      <c r="E44" s="7"/>
      <c r="F44" s="7" t="e">
        <f t="shared" si="1"/>
        <v>#REF!</v>
      </c>
      <c r="G44" s="3"/>
    </row>
    <row r="45" spans="1:7" ht="13.5" customHeight="1">
      <c r="A45" s="3">
        <v>13</v>
      </c>
      <c r="B45" s="3" t="s">
        <v>23</v>
      </c>
      <c r="C45" s="3"/>
      <c r="D45" s="32" t="e">
        <f>'сентябрь11 '!F45</f>
        <v>#REF!</v>
      </c>
      <c r="E45" s="7">
        <v>27126</v>
      </c>
      <c r="F45" s="7" t="e">
        <f t="shared" si="1"/>
        <v>#REF!</v>
      </c>
      <c r="G45" s="3"/>
    </row>
    <row r="46" spans="1:7" s="9" customFormat="1">
      <c r="A46" s="38" t="s">
        <v>11</v>
      </c>
      <c r="B46" s="39"/>
      <c r="C46" s="40"/>
      <c r="D46" s="32">
        <f>'сентябрь11 '!F46</f>
        <v>59014.880000000005</v>
      </c>
      <c r="E46" s="8">
        <f>SUM(E33:E45)</f>
        <v>51647.19</v>
      </c>
      <c r="F46" s="8">
        <f t="shared" si="1"/>
        <v>110662.07</v>
      </c>
      <c r="G46" s="5"/>
    </row>
    <row r="47" spans="1:7" s="9" customFormat="1">
      <c r="A47" s="25">
        <v>1</v>
      </c>
      <c r="B47" s="3" t="s">
        <v>59</v>
      </c>
      <c r="C47" s="21"/>
      <c r="D47" s="32">
        <f>'сентябрь11 '!F47</f>
        <v>0</v>
      </c>
      <c r="E47" s="19"/>
      <c r="F47" s="7">
        <f t="shared" si="1"/>
        <v>0</v>
      </c>
      <c r="G47" s="5"/>
    </row>
    <row r="48" spans="1:7" s="9" customFormat="1">
      <c r="A48" s="29">
        <v>2</v>
      </c>
      <c r="B48" s="31" t="s">
        <v>46</v>
      </c>
      <c r="C48" s="21"/>
      <c r="D48" s="32">
        <f>'сентябрь11 '!F48</f>
        <v>0</v>
      </c>
      <c r="E48" s="19">
        <v>0.01</v>
      </c>
      <c r="F48" s="7">
        <f t="shared" si="1"/>
        <v>0.01</v>
      </c>
      <c r="G48" s="5"/>
    </row>
    <row r="49" spans="1:7" s="9" customFormat="1">
      <c r="A49" s="18"/>
      <c r="B49" s="20"/>
      <c r="C49" s="21"/>
      <c r="D49" s="32">
        <f>'сентябрь11 '!F49</f>
        <v>0</v>
      </c>
      <c r="E49" s="19"/>
      <c r="F49" s="7">
        <f t="shared" si="1"/>
        <v>0</v>
      </c>
      <c r="G49" s="5"/>
    </row>
    <row r="50" spans="1:7" s="9" customFormat="1">
      <c r="A50" s="38" t="s">
        <v>26</v>
      </c>
      <c r="B50" s="39"/>
      <c r="C50" s="40"/>
      <c r="D50" s="32">
        <f>'сентябрь11 '!F50</f>
        <v>0</v>
      </c>
      <c r="E50" s="8">
        <f>SUM(E47:E49)</f>
        <v>0.01</v>
      </c>
      <c r="F50" s="8">
        <f t="shared" si="1"/>
        <v>0.01</v>
      </c>
      <c r="G50" s="5"/>
    </row>
    <row r="51" spans="1:7">
      <c r="A51" s="3">
        <v>1</v>
      </c>
      <c r="B51" s="3" t="s">
        <v>20</v>
      </c>
      <c r="C51" s="3"/>
      <c r="D51" s="32">
        <f>'сентябрь11 '!F51</f>
        <v>0</v>
      </c>
      <c r="E51" s="7">
        <v>27753.46</v>
      </c>
      <c r="F51" s="7">
        <f t="shared" si="1"/>
        <v>27753.46</v>
      </c>
      <c r="G51" s="3"/>
    </row>
    <row r="52" spans="1:7">
      <c r="A52" s="3">
        <v>2</v>
      </c>
      <c r="B52" s="3" t="s">
        <v>38</v>
      </c>
      <c r="C52" s="3"/>
      <c r="D52" s="32">
        <f>'сентябрь11 '!F52</f>
        <v>0</v>
      </c>
      <c r="E52" s="7"/>
      <c r="F52" s="7">
        <f t="shared" si="1"/>
        <v>0</v>
      </c>
      <c r="G52" s="3"/>
    </row>
    <row r="53" spans="1:7">
      <c r="A53" s="3">
        <v>3</v>
      </c>
      <c r="B53" s="3" t="s">
        <v>111</v>
      </c>
      <c r="C53" s="3"/>
      <c r="D53" s="32">
        <f>'сентябрь11 '!F53</f>
        <v>0</v>
      </c>
      <c r="E53" s="7">
        <f>1414.2+3299.8</f>
        <v>4714</v>
      </c>
      <c r="F53" s="7">
        <f t="shared" si="1"/>
        <v>4714</v>
      </c>
      <c r="G53" s="3"/>
    </row>
    <row r="54" spans="1:7">
      <c r="A54" s="3">
        <v>4</v>
      </c>
      <c r="B54" s="3" t="s">
        <v>29</v>
      </c>
      <c r="C54" s="3"/>
      <c r="D54" s="32">
        <f>'сентябрь11 '!F54</f>
        <v>0</v>
      </c>
      <c r="E54" s="7">
        <v>26400</v>
      </c>
      <c r="F54" s="7">
        <f t="shared" si="1"/>
        <v>26400</v>
      </c>
      <c r="G54" s="3"/>
    </row>
    <row r="55" spans="1:7">
      <c r="A55" s="3">
        <v>5</v>
      </c>
      <c r="B55" s="3" t="s">
        <v>63</v>
      </c>
      <c r="C55" s="3"/>
      <c r="D55" s="32">
        <f>'сентябрь11 '!F55</f>
        <v>0</v>
      </c>
      <c r="E55" s="7">
        <v>7734</v>
      </c>
      <c r="F55" s="7">
        <f t="shared" si="1"/>
        <v>7734</v>
      </c>
      <c r="G55" s="3"/>
    </row>
    <row r="56" spans="1:7">
      <c r="A56" s="3">
        <v>6</v>
      </c>
      <c r="B56" s="3" t="s">
        <v>64</v>
      </c>
      <c r="C56" s="3"/>
      <c r="D56" s="32" t="e">
        <f>'сентябрь11 '!F56</f>
        <v>#REF!</v>
      </c>
      <c r="E56" s="7"/>
      <c r="F56" s="7" t="e">
        <f t="shared" si="1"/>
        <v>#REF!</v>
      </c>
      <c r="G56" s="3"/>
    </row>
    <row r="57" spans="1:7">
      <c r="A57" s="3">
        <v>7</v>
      </c>
      <c r="B57" s="3" t="s">
        <v>65</v>
      </c>
      <c r="C57" s="3"/>
      <c r="D57" s="32" t="e">
        <f>'сентябрь11 '!F57</f>
        <v>#REF!</v>
      </c>
      <c r="E57" s="7"/>
      <c r="F57" s="7" t="e">
        <f t="shared" ref="F57:F73" si="2">D57+E57</f>
        <v>#REF!</v>
      </c>
      <c r="G57" s="3"/>
    </row>
    <row r="58" spans="1:7">
      <c r="A58" s="3">
        <v>8</v>
      </c>
      <c r="B58" s="3" t="s">
        <v>52</v>
      </c>
      <c r="C58" s="3"/>
      <c r="D58" s="32" t="e">
        <f>'сентябрь11 '!F58</f>
        <v>#REF!</v>
      </c>
      <c r="E58" s="7"/>
      <c r="F58" s="7" t="e">
        <f t="shared" si="2"/>
        <v>#REF!</v>
      </c>
      <c r="G58" s="3"/>
    </row>
    <row r="59" spans="1:7">
      <c r="A59" s="3">
        <v>9</v>
      </c>
      <c r="B59" s="3" t="s">
        <v>53</v>
      </c>
      <c r="C59" s="3"/>
      <c r="D59" s="32" t="e">
        <f>'сентябрь11 '!F59</f>
        <v>#REF!</v>
      </c>
      <c r="E59" s="7"/>
      <c r="F59" s="7" t="e">
        <f t="shared" si="2"/>
        <v>#REF!</v>
      </c>
      <c r="G59" s="3"/>
    </row>
    <row r="60" spans="1:7">
      <c r="A60" s="3">
        <v>10</v>
      </c>
      <c r="B60" s="3" t="s">
        <v>54</v>
      </c>
      <c r="C60" s="3"/>
      <c r="D60" s="32" t="e">
        <f>'сентябрь11 '!F60</f>
        <v>#REF!</v>
      </c>
      <c r="E60" s="7"/>
      <c r="F60" s="7" t="e">
        <f t="shared" si="2"/>
        <v>#REF!</v>
      </c>
      <c r="G60" s="3"/>
    </row>
    <row r="61" spans="1:7">
      <c r="A61" s="3">
        <v>11</v>
      </c>
      <c r="B61" s="3" t="s">
        <v>113</v>
      </c>
      <c r="C61" s="3"/>
      <c r="D61" s="32" t="e">
        <f>'сентябрь11 '!F61</f>
        <v>#REF!</v>
      </c>
      <c r="E61" s="7">
        <v>16588</v>
      </c>
      <c r="F61" s="7" t="e">
        <f t="shared" si="2"/>
        <v>#REF!</v>
      </c>
      <c r="G61" s="3"/>
    </row>
    <row r="62" spans="1:7">
      <c r="A62" s="3">
        <v>12</v>
      </c>
      <c r="B62" s="3" t="s">
        <v>56</v>
      </c>
      <c r="C62" s="3"/>
      <c r="D62" s="32" t="e">
        <f>'сентябрь11 '!F62</f>
        <v>#REF!</v>
      </c>
      <c r="E62" s="7"/>
      <c r="F62" s="7" t="e">
        <f t="shared" si="2"/>
        <v>#REF!</v>
      </c>
      <c r="G62" s="3"/>
    </row>
    <row r="63" spans="1:7">
      <c r="A63" s="3">
        <v>13</v>
      </c>
      <c r="B63" s="3" t="s">
        <v>110</v>
      </c>
      <c r="C63" s="3"/>
      <c r="D63" s="32" t="e">
        <f>'сентябрь11 '!F63</f>
        <v>#REF!</v>
      </c>
      <c r="E63" s="7">
        <v>266</v>
      </c>
      <c r="F63" s="7" t="e">
        <f t="shared" si="2"/>
        <v>#REF!</v>
      </c>
      <c r="G63" s="3"/>
    </row>
    <row r="64" spans="1:7">
      <c r="A64" s="3">
        <v>14</v>
      </c>
      <c r="B64" s="3" t="s">
        <v>34</v>
      </c>
      <c r="C64" s="3"/>
      <c r="D64" s="32" t="e">
        <f>'сентябрь11 '!F64</f>
        <v>#REF!</v>
      </c>
      <c r="E64" s="7"/>
      <c r="F64" s="7" t="e">
        <f t="shared" si="2"/>
        <v>#REF!</v>
      </c>
      <c r="G64" s="3"/>
    </row>
    <row r="65" spans="1:7">
      <c r="A65" s="3">
        <v>15</v>
      </c>
      <c r="B65" s="3" t="s">
        <v>48</v>
      </c>
      <c r="C65" s="3"/>
      <c r="D65" s="32" t="e">
        <f>'сентябрь11 '!F65</f>
        <v>#REF!</v>
      </c>
      <c r="E65" s="7"/>
      <c r="F65" s="7" t="e">
        <f t="shared" si="2"/>
        <v>#REF!</v>
      </c>
      <c r="G65" s="3"/>
    </row>
    <row r="66" spans="1:7">
      <c r="A66" s="3">
        <v>16</v>
      </c>
      <c r="B66" s="3" t="s">
        <v>50</v>
      </c>
      <c r="C66" s="3"/>
      <c r="D66" s="32" t="e">
        <f>'сентябрь11 '!F66</f>
        <v>#REF!</v>
      </c>
      <c r="E66" s="7"/>
      <c r="F66" s="7" t="e">
        <f t="shared" si="2"/>
        <v>#REF!</v>
      </c>
      <c r="G66" s="3"/>
    </row>
    <row r="67" spans="1:7">
      <c r="A67" s="3">
        <v>17</v>
      </c>
      <c r="B67" s="3" t="s">
        <v>58</v>
      </c>
      <c r="C67" s="3"/>
      <c r="D67" s="32" t="e">
        <f>'сентябрь11 '!F67</f>
        <v>#REF!</v>
      </c>
      <c r="E67" s="7"/>
      <c r="F67" s="7" t="e">
        <f t="shared" si="2"/>
        <v>#REF!</v>
      </c>
      <c r="G67" s="3"/>
    </row>
    <row r="68" spans="1:7">
      <c r="A68" s="3">
        <v>18</v>
      </c>
      <c r="B68" s="24" t="s">
        <v>30</v>
      </c>
      <c r="C68" s="24"/>
      <c r="D68" s="32" t="e">
        <f>'сентябрь11 '!F68</f>
        <v>#REF!</v>
      </c>
      <c r="E68" s="19">
        <v>11905</v>
      </c>
      <c r="F68" s="7" t="e">
        <f t="shared" si="2"/>
        <v>#REF!</v>
      </c>
      <c r="G68" s="3"/>
    </row>
    <row r="69" spans="1:7">
      <c r="A69" s="38" t="s">
        <v>19</v>
      </c>
      <c r="B69" s="39"/>
      <c r="C69" s="40"/>
      <c r="D69" s="32">
        <f>'сентябрь11 '!F69</f>
        <v>0</v>
      </c>
      <c r="E69" s="8">
        <f>SUM(E51:E68)</f>
        <v>95360.459999999992</v>
      </c>
      <c r="F69" s="8">
        <f t="shared" si="2"/>
        <v>95360.459999999992</v>
      </c>
      <c r="G69" s="3"/>
    </row>
    <row r="70" spans="1:7">
      <c r="A70" s="3">
        <v>1</v>
      </c>
      <c r="B70" s="3" t="s">
        <v>112</v>
      </c>
      <c r="C70" s="3"/>
      <c r="D70" s="32">
        <f>'сентябрь11 '!F70</f>
        <v>0</v>
      </c>
      <c r="E70" s="7">
        <v>5228.4399999999996</v>
      </c>
      <c r="F70" s="7">
        <f t="shared" si="2"/>
        <v>5228.4399999999996</v>
      </c>
      <c r="G70" s="3"/>
    </row>
    <row r="71" spans="1:7">
      <c r="A71" s="3">
        <v>2</v>
      </c>
      <c r="B71" s="3" t="s">
        <v>109</v>
      </c>
      <c r="C71" s="3"/>
      <c r="D71" s="32">
        <f>'сентябрь11 '!F71</f>
        <v>0</v>
      </c>
      <c r="E71" s="7">
        <v>3490</v>
      </c>
      <c r="F71" s="7">
        <f t="shared" si="2"/>
        <v>3490</v>
      </c>
      <c r="G71" s="3"/>
    </row>
    <row r="72" spans="1:7" s="9" customFormat="1">
      <c r="A72" s="38" t="s">
        <v>25</v>
      </c>
      <c r="B72" s="39"/>
      <c r="C72" s="40"/>
      <c r="D72" s="32">
        <f>'сентябрь11 '!F72</f>
        <v>0</v>
      </c>
      <c r="E72" s="8">
        <f>SUM(E70:E71)</f>
        <v>8718.4399999999987</v>
      </c>
      <c r="F72" s="8">
        <f t="shared" si="2"/>
        <v>8718.4399999999987</v>
      </c>
      <c r="G72" s="5"/>
    </row>
    <row r="73" spans="1:7" s="9" customFormat="1">
      <c r="A73" s="38" t="s">
        <v>12</v>
      </c>
      <c r="B73" s="39"/>
      <c r="C73" s="40"/>
      <c r="D73" s="32">
        <f>'сентябрь11 '!F73</f>
        <v>70701.05</v>
      </c>
      <c r="E73" s="8">
        <f>E12+E21+E27+E32+E46+E72+E69+E50+E24</f>
        <v>226525.58000000002</v>
      </c>
      <c r="F73" s="23">
        <f t="shared" si="2"/>
        <v>297226.63</v>
      </c>
      <c r="G73" s="5"/>
    </row>
    <row r="76" spans="1:7">
      <c r="B76" s="9" t="s">
        <v>16</v>
      </c>
      <c r="E76" s="9" t="s">
        <v>36</v>
      </c>
    </row>
    <row r="77" spans="1:7">
      <c r="B77" s="9"/>
    </row>
    <row r="78" spans="1:7">
      <c r="B78" s="9"/>
    </row>
    <row r="79" spans="1:7">
      <c r="B79" s="9"/>
    </row>
  </sheetData>
  <mergeCells count="13">
    <mergeCell ref="A72:C72"/>
    <mergeCell ref="A73:C73"/>
    <mergeCell ref="A3:G3"/>
    <mergeCell ref="A4:G4"/>
    <mergeCell ref="A5:G5"/>
    <mergeCell ref="A12:C12"/>
    <mergeCell ref="A21:C21"/>
    <mergeCell ref="A27:C27"/>
    <mergeCell ref="A32:C32"/>
    <mergeCell ref="A69:C69"/>
    <mergeCell ref="A50:C50"/>
    <mergeCell ref="A24:C24"/>
    <mergeCell ref="A46:C46"/>
  </mergeCells>
  <phoneticPr fontId="2" type="noConversion"/>
  <pageMargins left="1.03" right="0.23" top="0.26" bottom="0.3" header="0.5" footer="0.5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workbookViewId="0">
      <selection activeCell="C16" sqref="C16"/>
    </sheetView>
  </sheetViews>
  <sheetFormatPr defaultRowHeight="12.75"/>
  <cols>
    <col min="1" max="1" width="4.5703125" customWidth="1"/>
    <col min="2" max="2" width="23" customWidth="1"/>
    <col min="3" max="3" width="15.42578125" customWidth="1"/>
    <col min="4" max="4" width="14.7109375" customWidth="1"/>
    <col min="5" max="5" width="12.85546875" customWidth="1"/>
    <col min="6" max="6" width="15.5703125" customWidth="1"/>
    <col min="7" max="7" width="14.85546875" customWidth="1"/>
  </cols>
  <sheetData>
    <row r="1" spans="1:7">
      <c r="A1" s="9" t="s">
        <v>71</v>
      </c>
      <c r="G1" s="15" t="s">
        <v>0</v>
      </c>
    </row>
    <row r="2" spans="1:7">
      <c r="A2" s="17"/>
    </row>
    <row r="3" spans="1:7" ht="15.75">
      <c r="A3" s="43" t="s">
        <v>1</v>
      </c>
      <c r="B3" s="43"/>
      <c r="C3" s="43"/>
      <c r="D3" s="43"/>
      <c r="E3" s="43"/>
      <c r="F3" s="43"/>
      <c r="G3" s="43"/>
    </row>
    <row r="4" spans="1:7" ht="15.75">
      <c r="A4" s="43" t="s">
        <v>2</v>
      </c>
      <c r="B4" s="43"/>
      <c r="C4" s="43"/>
      <c r="D4" s="43"/>
      <c r="E4" s="43"/>
      <c r="F4" s="43"/>
      <c r="G4" s="43"/>
    </row>
    <row r="5" spans="1:7" ht="15.75">
      <c r="A5" s="43" t="s">
        <v>67</v>
      </c>
      <c r="B5" s="43"/>
      <c r="C5" s="43"/>
      <c r="D5" s="43"/>
      <c r="E5" s="43"/>
      <c r="F5" s="43"/>
      <c r="G5" s="43"/>
    </row>
    <row r="6" spans="1:7" ht="13.5" thickBot="1">
      <c r="G6" s="10" t="s">
        <v>13</v>
      </c>
    </row>
    <row r="7" spans="1:7" ht="39" thickBot="1">
      <c r="A7" s="1" t="s">
        <v>3</v>
      </c>
      <c r="B7" s="1" t="s">
        <v>4</v>
      </c>
      <c r="C7" s="1" t="s">
        <v>5</v>
      </c>
      <c r="D7" s="1" t="s">
        <v>68</v>
      </c>
      <c r="E7" s="1" t="s">
        <v>69</v>
      </c>
      <c r="F7" s="1" t="s">
        <v>6</v>
      </c>
      <c r="G7" s="1" t="s">
        <v>7</v>
      </c>
    </row>
    <row r="8" spans="1:7" ht="13.5" thickBo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7">
      <c r="A9" s="4">
        <v>1</v>
      </c>
      <c r="B9" s="13" t="s">
        <v>14</v>
      </c>
      <c r="C9" s="2"/>
      <c r="D9" s="22">
        <f>март11!F11</f>
        <v>0</v>
      </c>
      <c r="E9" s="6"/>
      <c r="F9" s="22">
        <f t="shared" ref="F9:F23" si="0">D9+E9</f>
        <v>0</v>
      </c>
      <c r="G9" s="2"/>
    </row>
    <row r="10" spans="1:7">
      <c r="A10" s="3">
        <v>2</v>
      </c>
      <c r="B10" s="12" t="s">
        <v>61</v>
      </c>
      <c r="C10" s="3"/>
      <c r="D10" s="7">
        <f>март11!F12</f>
        <v>0</v>
      </c>
      <c r="E10" s="7"/>
      <c r="F10" s="7">
        <f t="shared" si="0"/>
        <v>0</v>
      </c>
      <c r="G10" s="3"/>
    </row>
    <row r="11" spans="1:7" ht="25.5">
      <c r="A11" s="3">
        <v>3</v>
      </c>
      <c r="B11" s="12" t="s">
        <v>15</v>
      </c>
      <c r="C11" s="3"/>
      <c r="D11" s="7">
        <f>март11!F13</f>
        <v>0</v>
      </c>
      <c r="E11" s="7"/>
      <c r="F11" s="7">
        <f t="shared" si="0"/>
        <v>0</v>
      </c>
      <c r="G11" s="3"/>
    </row>
    <row r="12" spans="1:7" s="9" customFormat="1">
      <c r="A12" s="38" t="s">
        <v>8</v>
      </c>
      <c r="B12" s="39"/>
      <c r="C12" s="40"/>
      <c r="D12" s="8">
        <f>март11!F14</f>
        <v>0</v>
      </c>
      <c r="E12" s="8">
        <f>SUM(E9:E11)</f>
        <v>0</v>
      </c>
      <c r="F12" s="8">
        <f t="shared" si="0"/>
        <v>0</v>
      </c>
      <c r="G12" s="5"/>
    </row>
    <row r="13" spans="1:7">
      <c r="A13" s="3">
        <v>1</v>
      </c>
      <c r="B13" s="12" t="s">
        <v>21</v>
      </c>
      <c r="C13" s="3"/>
      <c r="D13" s="7">
        <f>март11!F15</f>
        <v>0</v>
      </c>
      <c r="E13" s="7">
        <v>1693.3</v>
      </c>
      <c r="F13" s="7">
        <f t="shared" si="0"/>
        <v>1693.3</v>
      </c>
      <c r="G13" s="3"/>
    </row>
    <row r="14" spans="1:7" ht="25.5">
      <c r="A14" s="3">
        <v>2</v>
      </c>
      <c r="B14" s="30" t="s">
        <v>40</v>
      </c>
      <c r="C14" s="3"/>
      <c r="D14" s="7">
        <f>март11!F16</f>
        <v>0</v>
      </c>
      <c r="E14" s="7">
        <v>562.87</v>
      </c>
      <c r="F14" s="7">
        <f t="shared" si="0"/>
        <v>562.87</v>
      </c>
      <c r="G14" s="3"/>
    </row>
    <row r="15" spans="1:7">
      <c r="A15" s="3">
        <v>3</v>
      </c>
      <c r="B15" s="30" t="s">
        <v>47</v>
      </c>
      <c r="C15" s="3"/>
      <c r="D15" s="7">
        <f>март11!F17</f>
        <v>0</v>
      </c>
      <c r="E15" s="7"/>
      <c r="F15" s="7">
        <f t="shared" si="0"/>
        <v>0</v>
      </c>
      <c r="G15" s="3"/>
    </row>
    <row r="16" spans="1:7">
      <c r="A16" s="3">
        <v>4</v>
      </c>
      <c r="B16" s="30" t="s">
        <v>33</v>
      </c>
      <c r="C16" s="3"/>
      <c r="D16" s="7">
        <f>март11!F18</f>
        <v>0</v>
      </c>
      <c r="E16" s="7"/>
      <c r="F16" s="7">
        <f t="shared" si="0"/>
        <v>0</v>
      </c>
      <c r="G16" s="3"/>
    </row>
    <row r="17" spans="1:7">
      <c r="A17" s="3">
        <v>5</v>
      </c>
      <c r="B17" s="16" t="s">
        <v>32</v>
      </c>
      <c r="C17" s="3"/>
      <c r="D17" s="7" t="e">
        <f>март11!#REF!</f>
        <v>#REF!</v>
      </c>
      <c r="E17" s="7"/>
      <c r="F17" s="7" t="e">
        <f t="shared" si="0"/>
        <v>#REF!</v>
      </c>
      <c r="G17" s="3"/>
    </row>
    <row r="18" spans="1:7">
      <c r="A18" s="3">
        <v>6</v>
      </c>
      <c r="B18" s="12" t="s">
        <v>24</v>
      </c>
      <c r="C18" s="3"/>
      <c r="D18" s="7" t="e">
        <f>март11!#REF!</f>
        <v>#REF!</v>
      </c>
      <c r="E18" s="7">
        <v>1000</v>
      </c>
      <c r="F18" s="7" t="e">
        <f t="shared" si="0"/>
        <v>#REF!</v>
      </c>
      <c r="G18" s="3"/>
    </row>
    <row r="19" spans="1:7" ht="25.5">
      <c r="A19" s="3">
        <v>7</v>
      </c>
      <c r="B19" s="12" t="s">
        <v>66</v>
      </c>
      <c r="C19" s="3"/>
      <c r="D19" s="7" t="e">
        <f>март11!#REF!</f>
        <v>#REF!</v>
      </c>
      <c r="E19" s="7"/>
      <c r="F19" s="7" t="e">
        <f t="shared" si="0"/>
        <v>#REF!</v>
      </c>
      <c r="G19" s="3"/>
    </row>
    <row r="20" spans="1:7">
      <c r="A20" s="3">
        <v>8</v>
      </c>
      <c r="B20" s="12" t="s">
        <v>35</v>
      </c>
      <c r="C20" s="3"/>
      <c r="D20" s="7" t="e">
        <f>март11!#REF!</f>
        <v>#REF!</v>
      </c>
      <c r="E20" s="7"/>
      <c r="F20" s="7" t="e">
        <f t="shared" si="0"/>
        <v>#REF!</v>
      </c>
      <c r="G20" s="3"/>
    </row>
    <row r="21" spans="1:7" s="9" customFormat="1">
      <c r="A21" s="38" t="s">
        <v>17</v>
      </c>
      <c r="B21" s="39"/>
      <c r="C21" s="40"/>
      <c r="D21" s="8">
        <f>март11!F19</f>
        <v>0</v>
      </c>
      <c r="E21" s="8">
        <f>SUM(E13:E20)</f>
        <v>3256.17</v>
      </c>
      <c r="F21" s="8">
        <f t="shared" si="0"/>
        <v>3256.17</v>
      </c>
      <c r="G21" s="5"/>
    </row>
    <row r="22" spans="1:7" s="9" customFormat="1">
      <c r="A22" s="29">
        <v>1</v>
      </c>
      <c r="B22" s="26" t="s">
        <v>51</v>
      </c>
      <c r="C22" s="27"/>
      <c r="D22" s="7">
        <f>март11!F20</f>
        <v>0</v>
      </c>
      <c r="E22" s="19"/>
      <c r="F22" s="7">
        <f t="shared" si="0"/>
        <v>0</v>
      </c>
      <c r="G22" s="5"/>
    </row>
    <row r="23" spans="1:7" s="9" customFormat="1">
      <c r="A23" s="18"/>
      <c r="B23" s="28"/>
      <c r="C23" s="27"/>
      <c r="D23" s="7">
        <f>март11!F21</f>
        <v>0</v>
      </c>
      <c r="E23" s="8"/>
      <c r="F23" s="7">
        <f t="shared" si="0"/>
        <v>0</v>
      </c>
      <c r="G23" s="5"/>
    </row>
    <row r="24" spans="1:7" s="9" customFormat="1">
      <c r="A24" s="38" t="s">
        <v>37</v>
      </c>
      <c r="B24" s="39"/>
      <c r="C24" s="40"/>
      <c r="D24" s="7">
        <f>март11!F22</f>
        <v>0</v>
      </c>
      <c r="E24" s="8">
        <f>SUM(E22:E23)</f>
        <v>0</v>
      </c>
      <c r="F24" s="8">
        <f>SUM(F22:F23)</f>
        <v>0</v>
      </c>
      <c r="G24" s="5"/>
    </row>
    <row r="25" spans="1:7">
      <c r="A25" s="3">
        <v>1</v>
      </c>
      <c r="B25" s="14" t="s">
        <v>18</v>
      </c>
      <c r="C25" s="3"/>
      <c r="D25" s="7">
        <f>март11!F23</f>
        <v>0</v>
      </c>
      <c r="E25" s="7">
        <v>763.47</v>
      </c>
      <c r="F25" s="7">
        <f t="shared" ref="F25:F56" si="1">D25+E25</f>
        <v>763.47</v>
      </c>
      <c r="G25" s="3"/>
    </row>
    <row r="26" spans="1:7">
      <c r="A26" s="3">
        <v>2</v>
      </c>
      <c r="B26" s="12"/>
      <c r="C26" s="3"/>
      <c r="D26" s="7">
        <f>март11!F24</f>
        <v>0</v>
      </c>
      <c r="E26" s="7"/>
      <c r="F26" s="7">
        <f t="shared" si="1"/>
        <v>0</v>
      </c>
      <c r="G26" s="3"/>
    </row>
    <row r="27" spans="1:7" s="9" customFormat="1">
      <c r="A27" s="38" t="s">
        <v>9</v>
      </c>
      <c r="B27" s="39"/>
      <c r="C27" s="40"/>
      <c r="D27" s="8">
        <f>март11!F25</f>
        <v>0</v>
      </c>
      <c r="E27" s="8">
        <f>SUM(E25:E26)</f>
        <v>763.47</v>
      </c>
      <c r="F27" s="8">
        <f t="shared" si="1"/>
        <v>763.47</v>
      </c>
      <c r="G27" s="5"/>
    </row>
    <row r="28" spans="1:7">
      <c r="A28" s="3">
        <v>1</v>
      </c>
      <c r="B28" s="3" t="s">
        <v>39</v>
      </c>
      <c r="C28" s="3"/>
      <c r="D28" s="7">
        <f>март11!F26</f>
        <v>0</v>
      </c>
      <c r="E28" s="7"/>
      <c r="F28" s="7">
        <f t="shared" si="1"/>
        <v>0</v>
      </c>
      <c r="G28" s="3"/>
    </row>
    <row r="29" spans="1:7" s="34" customFormat="1">
      <c r="A29" s="24">
        <v>2</v>
      </c>
      <c r="B29" s="24" t="s">
        <v>42</v>
      </c>
      <c r="C29" s="24"/>
      <c r="D29" s="19">
        <f>март11!F27</f>
        <v>0</v>
      </c>
      <c r="E29" s="19"/>
      <c r="F29" s="19">
        <f t="shared" si="1"/>
        <v>0</v>
      </c>
      <c r="G29" s="24"/>
    </row>
    <row r="30" spans="1:7">
      <c r="A30" s="3">
        <v>3</v>
      </c>
      <c r="B30" s="3" t="s">
        <v>43</v>
      </c>
      <c r="C30" s="3"/>
      <c r="D30" s="7">
        <f>март11!F28</f>
        <v>0</v>
      </c>
      <c r="E30" s="7"/>
      <c r="F30" s="7">
        <f t="shared" si="1"/>
        <v>0</v>
      </c>
      <c r="G30" s="3"/>
    </row>
    <row r="31" spans="1:7">
      <c r="A31" s="3">
        <v>4</v>
      </c>
      <c r="B31" s="3"/>
      <c r="C31" s="3"/>
      <c r="D31" s="7">
        <f>март11!F29</f>
        <v>0</v>
      </c>
      <c r="E31" s="7"/>
      <c r="F31" s="7">
        <f t="shared" si="1"/>
        <v>0</v>
      </c>
      <c r="G31" s="3"/>
    </row>
    <row r="32" spans="1:7" s="9" customFormat="1">
      <c r="A32" s="38" t="s">
        <v>10</v>
      </c>
      <c r="B32" s="39"/>
      <c r="C32" s="40"/>
      <c r="D32" s="8">
        <f>март11!F30</f>
        <v>0</v>
      </c>
      <c r="E32" s="8">
        <f>SUM(E28:E31)</f>
        <v>0</v>
      </c>
      <c r="F32" s="8">
        <f t="shared" si="1"/>
        <v>0</v>
      </c>
      <c r="G32" s="5"/>
    </row>
    <row r="33" spans="1:7">
      <c r="A33" s="3">
        <v>1</v>
      </c>
      <c r="B33" s="3" t="s">
        <v>22</v>
      </c>
      <c r="C33" s="3"/>
      <c r="D33" s="7">
        <f>март11!F31</f>
        <v>0</v>
      </c>
      <c r="E33" s="7"/>
      <c r="F33" s="7">
        <f t="shared" si="1"/>
        <v>0</v>
      </c>
      <c r="G33" s="3"/>
    </row>
    <row r="34" spans="1:7">
      <c r="A34" s="3">
        <v>2</v>
      </c>
      <c r="B34" s="3" t="s">
        <v>28</v>
      </c>
      <c r="C34" s="3"/>
      <c r="D34" s="7">
        <f>март11!F32</f>
        <v>0</v>
      </c>
      <c r="E34" s="7"/>
      <c r="F34" s="7">
        <f t="shared" si="1"/>
        <v>0</v>
      </c>
      <c r="G34" s="3"/>
    </row>
    <row r="35" spans="1:7" ht="25.5">
      <c r="A35" s="3">
        <v>3</v>
      </c>
      <c r="B35" s="12" t="s">
        <v>70</v>
      </c>
      <c r="C35" s="3"/>
      <c r="D35" s="7">
        <f>март11!F33</f>
        <v>0</v>
      </c>
      <c r="E35" s="7">
        <v>4000</v>
      </c>
      <c r="F35" s="7">
        <f t="shared" si="1"/>
        <v>4000</v>
      </c>
      <c r="G35" s="3"/>
    </row>
    <row r="36" spans="1:7">
      <c r="A36" s="3">
        <v>4</v>
      </c>
      <c r="B36" s="12" t="s">
        <v>41</v>
      </c>
      <c r="C36" s="3"/>
      <c r="D36" s="7">
        <f>март11!F34</f>
        <v>0</v>
      </c>
      <c r="E36" s="7"/>
      <c r="F36" s="7">
        <f t="shared" si="1"/>
        <v>0</v>
      </c>
      <c r="G36" s="3"/>
    </row>
    <row r="37" spans="1:7">
      <c r="A37" s="3">
        <v>5</v>
      </c>
      <c r="B37" s="12" t="s">
        <v>27</v>
      </c>
      <c r="C37" s="3"/>
      <c r="D37" s="7">
        <f>март11!F35</f>
        <v>0</v>
      </c>
      <c r="E37" s="7">
        <v>11770.26</v>
      </c>
      <c r="F37" s="7">
        <f t="shared" si="1"/>
        <v>11770.26</v>
      </c>
      <c r="G37" s="3"/>
    </row>
    <row r="38" spans="1:7">
      <c r="A38" s="3">
        <v>6</v>
      </c>
      <c r="B38" s="3" t="s">
        <v>44</v>
      </c>
      <c r="C38" s="3"/>
      <c r="D38" s="7" t="e">
        <f>март11!#REF!</f>
        <v>#REF!</v>
      </c>
      <c r="E38" s="7"/>
      <c r="F38" s="7" t="e">
        <f t="shared" si="1"/>
        <v>#REF!</v>
      </c>
      <c r="G38" s="3"/>
    </row>
    <row r="39" spans="1:7">
      <c r="A39" s="3">
        <v>7</v>
      </c>
      <c r="B39" s="3" t="s">
        <v>62</v>
      </c>
      <c r="C39" s="3"/>
      <c r="D39" s="7" t="e">
        <f>март11!#REF!</f>
        <v>#REF!</v>
      </c>
      <c r="E39" s="7"/>
      <c r="F39" s="7" t="e">
        <f t="shared" si="1"/>
        <v>#REF!</v>
      </c>
      <c r="G39" s="3"/>
    </row>
    <row r="40" spans="1:7">
      <c r="A40" s="3">
        <v>8</v>
      </c>
      <c r="B40" s="3" t="s">
        <v>48</v>
      </c>
      <c r="C40" s="3"/>
      <c r="D40" s="7" t="e">
        <f>март11!#REF!</f>
        <v>#REF!</v>
      </c>
      <c r="E40" s="7"/>
      <c r="F40" s="7" t="e">
        <f t="shared" si="1"/>
        <v>#REF!</v>
      </c>
      <c r="G40" s="3"/>
    </row>
    <row r="41" spans="1:7">
      <c r="A41" s="3">
        <v>9</v>
      </c>
      <c r="B41" s="3" t="s">
        <v>50</v>
      </c>
      <c r="C41" s="3"/>
      <c r="D41" s="7" t="e">
        <f>март11!#REF!</f>
        <v>#REF!</v>
      </c>
      <c r="E41" s="7"/>
      <c r="F41" s="7" t="e">
        <f t="shared" si="1"/>
        <v>#REF!</v>
      </c>
      <c r="G41" s="3"/>
    </row>
    <row r="42" spans="1:7">
      <c r="A42" s="3">
        <v>10</v>
      </c>
      <c r="B42" s="3" t="s">
        <v>58</v>
      </c>
      <c r="C42" s="3"/>
      <c r="D42" s="7" t="e">
        <f>март11!#REF!</f>
        <v>#REF!</v>
      </c>
      <c r="E42" s="7"/>
      <c r="F42" s="7" t="e">
        <f t="shared" si="1"/>
        <v>#REF!</v>
      </c>
      <c r="G42" s="3"/>
    </row>
    <row r="43" spans="1:7">
      <c r="A43" s="3">
        <v>11</v>
      </c>
      <c r="B43" s="3" t="s">
        <v>59</v>
      </c>
      <c r="C43" s="3"/>
      <c r="D43" s="7" t="e">
        <f>март11!#REF!</f>
        <v>#REF!</v>
      </c>
      <c r="E43" s="7"/>
      <c r="F43" s="7" t="e">
        <f t="shared" si="1"/>
        <v>#REF!</v>
      </c>
      <c r="G43" s="3"/>
    </row>
    <row r="44" spans="1:7">
      <c r="A44" s="3">
        <v>12</v>
      </c>
      <c r="B44" s="3" t="s">
        <v>49</v>
      </c>
      <c r="C44" s="3"/>
      <c r="D44" s="7" t="e">
        <f>март11!#REF!</f>
        <v>#REF!</v>
      </c>
      <c r="E44" s="7"/>
      <c r="F44" s="7" t="e">
        <f t="shared" si="1"/>
        <v>#REF!</v>
      </c>
      <c r="G44" s="3"/>
    </row>
    <row r="45" spans="1:7" ht="13.5" customHeight="1">
      <c r="A45" s="3">
        <v>13</v>
      </c>
      <c r="B45" s="3" t="s">
        <v>23</v>
      </c>
      <c r="C45" s="3"/>
      <c r="D45" s="7" t="e">
        <f>март11!#REF!</f>
        <v>#REF!</v>
      </c>
      <c r="E45" s="7">
        <v>6368</v>
      </c>
      <c r="F45" s="7" t="e">
        <f t="shared" si="1"/>
        <v>#REF!</v>
      </c>
      <c r="G45" s="3"/>
    </row>
    <row r="46" spans="1:7" s="9" customFormat="1">
      <c r="A46" s="38" t="s">
        <v>11</v>
      </c>
      <c r="B46" s="39"/>
      <c r="C46" s="40"/>
      <c r="D46" s="8">
        <f>март11!F36</f>
        <v>0</v>
      </c>
      <c r="E46" s="8">
        <f>SUM(E33:E45)</f>
        <v>22138.260000000002</v>
      </c>
      <c r="F46" s="8">
        <f t="shared" si="1"/>
        <v>22138.260000000002</v>
      </c>
      <c r="G46" s="5"/>
    </row>
    <row r="47" spans="1:7" s="9" customFormat="1">
      <c r="A47" s="25">
        <v>1</v>
      </c>
      <c r="B47" s="3" t="s">
        <v>59</v>
      </c>
      <c r="C47" s="21"/>
      <c r="D47" s="7">
        <f>март11!F37</f>
        <v>0</v>
      </c>
      <c r="E47" s="19"/>
      <c r="F47" s="7">
        <f t="shared" si="1"/>
        <v>0</v>
      </c>
      <c r="G47" s="5"/>
    </row>
    <row r="48" spans="1:7" s="9" customFormat="1">
      <c r="A48" s="29">
        <v>2</v>
      </c>
      <c r="B48" s="31" t="s">
        <v>46</v>
      </c>
      <c r="C48" s="21"/>
      <c r="D48" s="7">
        <f>март11!F38</f>
        <v>0</v>
      </c>
      <c r="E48" s="19"/>
      <c r="F48" s="7">
        <f t="shared" si="1"/>
        <v>0</v>
      </c>
      <c r="G48" s="5"/>
    </row>
    <row r="49" spans="1:7" s="9" customFormat="1">
      <c r="A49" s="18"/>
      <c r="B49" s="20"/>
      <c r="C49" s="21"/>
      <c r="D49" s="7">
        <f>март11!F39</f>
        <v>0</v>
      </c>
      <c r="E49" s="19"/>
      <c r="F49" s="7">
        <f t="shared" si="1"/>
        <v>0</v>
      </c>
      <c r="G49" s="5"/>
    </row>
    <row r="50" spans="1:7" s="9" customFormat="1">
      <c r="A50" s="38" t="s">
        <v>26</v>
      </c>
      <c r="B50" s="39"/>
      <c r="C50" s="40"/>
      <c r="D50" s="8">
        <f>март11!F40</f>
        <v>0</v>
      </c>
      <c r="E50" s="8">
        <f>SUM(E47:E49)</f>
        <v>0</v>
      </c>
      <c r="F50" s="8">
        <f t="shared" si="1"/>
        <v>0</v>
      </c>
      <c r="G50" s="5"/>
    </row>
    <row r="51" spans="1:7">
      <c r="A51" s="3">
        <v>1</v>
      </c>
      <c r="B51" s="3" t="s">
        <v>20</v>
      </c>
      <c r="C51" s="3"/>
      <c r="D51" s="7">
        <f>март11!F41</f>
        <v>0</v>
      </c>
      <c r="E51" s="7"/>
      <c r="F51" s="7">
        <f t="shared" si="1"/>
        <v>0</v>
      </c>
      <c r="G51" s="3"/>
    </row>
    <row r="52" spans="1:7">
      <c r="A52" s="3">
        <v>2</v>
      </c>
      <c r="B52" s="3" t="s">
        <v>38</v>
      </c>
      <c r="C52" s="3"/>
      <c r="D52" s="7">
        <f>март11!F42</f>
        <v>0</v>
      </c>
      <c r="E52" s="7"/>
      <c r="F52" s="7">
        <f t="shared" si="1"/>
        <v>0</v>
      </c>
      <c r="G52" s="3"/>
    </row>
    <row r="53" spans="1:7">
      <c r="A53" s="3">
        <v>3</v>
      </c>
      <c r="B53" s="3" t="s">
        <v>45</v>
      </c>
      <c r="C53" s="3"/>
      <c r="D53" s="7">
        <f>март11!F43</f>
        <v>0</v>
      </c>
      <c r="E53" s="7"/>
      <c r="F53" s="7">
        <f t="shared" si="1"/>
        <v>0</v>
      </c>
      <c r="G53" s="3"/>
    </row>
    <row r="54" spans="1:7">
      <c r="A54" s="3">
        <v>4</v>
      </c>
      <c r="B54" s="3" t="s">
        <v>29</v>
      </c>
      <c r="C54" s="3"/>
      <c r="D54" s="7">
        <f>март11!F44</f>
        <v>0</v>
      </c>
      <c r="E54" s="7"/>
      <c r="F54" s="7">
        <f t="shared" si="1"/>
        <v>0</v>
      </c>
      <c r="G54" s="3"/>
    </row>
    <row r="55" spans="1:7">
      <c r="A55" s="3">
        <v>5</v>
      </c>
      <c r="B55" s="3" t="s">
        <v>63</v>
      </c>
      <c r="C55" s="3"/>
      <c r="D55" s="7">
        <f>март11!F45</f>
        <v>0</v>
      </c>
      <c r="E55" s="7"/>
      <c r="F55" s="7">
        <f t="shared" si="1"/>
        <v>0</v>
      </c>
      <c r="G55" s="3"/>
    </row>
    <row r="56" spans="1:7">
      <c r="A56" s="3">
        <v>6</v>
      </c>
      <c r="B56" s="3" t="s">
        <v>64</v>
      </c>
      <c r="C56" s="3"/>
      <c r="D56" s="7" t="e">
        <f>март11!#REF!</f>
        <v>#REF!</v>
      </c>
      <c r="E56" s="7"/>
      <c r="F56" s="7" t="e">
        <f t="shared" si="1"/>
        <v>#REF!</v>
      </c>
      <c r="G56" s="3"/>
    </row>
    <row r="57" spans="1:7">
      <c r="A57" s="3">
        <v>7</v>
      </c>
      <c r="B57" s="3" t="s">
        <v>65</v>
      </c>
      <c r="C57" s="3"/>
      <c r="D57" s="7" t="e">
        <f>март11!#REF!</f>
        <v>#REF!</v>
      </c>
      <c r="E57" s="7"/>
      <c r="F57" s="7" t="e">
        <f t="shared" ref="F57:F73" si="2">D57+E57</f>
        <v>#REF!</v>
      </c>
      <c r="G57" s="3"/>
    </row>
    <row r="58" spans="1:7">
      <c r="A58" s="3">
        <v>8</v>
      </c>
      <c r="B58" s="3" t="s">
        <v>52</v>
      </c>
      <c r="C58" s="3"/>
      <c r="D58" s="7" t="e">
        <f>март11!#REF!</f>
        <v>#REF!</v>
      </c>
      <c r="E58" s="7"/>
      <c r="F58" s="7" t="e">
        <f t="shared" si="2"/>
        <v>#REF!</v>
      </c>
      <c r="G58" s="3"/>
    </row>
    <row r="59" spans="1:7">
      <c r="A59" s="3">
        <v>9</v>
      </c>
      <c r="B59" s="3" t="s">
        <v>53</v>
      </c>
      <c r="C59" s="3"/>
      <c r="D59" s="7" t="e">
        <f>март11!#REF!</f>
        <v>#REF!</v>
      </c>
      <c r="E59" s="7"/>
      <c r="F59" s="7" t="e">
        <f t="shared" si="2"/>
        <v>#REF!</v>
      </c>
      <c r="G59" s="3"/>
    </row>
    <row r="60" spans="1:7">
      <c r="A60" s="3">
        <v>10</v>
      </c>
      <c r="B60" s="3" t="s">
        <v>54</v>
      </c>
      <c r="C60" s="3"/>
      <c r="D60" s="7" t="e">
        <f>март11!#REF!</f>
        <v>#REF!</v>
      </c>
      <c r="E60" s="7"/>
      <c r="F60" s="7" t="e">
        <f t="shared" si="2"/>
        <v>#REF!</v>
      </c>
      <c r="G60" s="3"/>
    </row>
    <row r="61" spans="1:7">
      <c r="A61" s="3">
        <v>11</v>
      </c>
      <c r="B61" s="3" t="s">
        <v>55</v>
      </c>
      <c r="C61" s="3"/>
      <c r="D61" s="7" t="e">
        <f>март11!#REF!</f>
        <v>#REF!</v>
      </c>
      <c r="E61" s="7"/>
      <c r="F61" s="7" t="e">
        <f t="shared" si="2"/>
        <v>#REF!</v>
      </c>
      <c r="G61" s="3"/>
    </row>
    <row r="62" spans="1:7">
      <c r="A62" s="3">
        <v>12</v>
      </c>
      <c r="B62" s="3" t="s">
        <v>56</v>
      </c>
      <c r="C62" s="3"/>
      <c r="D62" s="7" t="e">
        <f>март11!#REF!</f>
        <v>#REF!</v>
      </c>
      <c r="E62" s="7"/>
      <c r="F62" s="7" t="e">
        <f t="shared" si="2"/>
        <v>#REF!</v>
      </c>
      <c r="G62" s="3"/>
    </row>
    <row r="63" spans="1:7">
      <c r="A63" s="3">
        <v>13</v>
      </c>
      <c r="B63" s="3" t="s">
        <v>57</v>
      </c>
      <c r="C63" s="3"/>
      <c r="D63" s="7" t="e">
        <f>март11!#REF!</f>
        <v>#REF!</v>
      </c>
      <c r="E63" s="7"/>
      <c r="F63" s="7" t="e">
        <f t="shared" si="2"/>
        <v>#REF!</v>
      </c>
      <c r="G63" s="3"/>
    </row>
    <row r="64" spans="1:7">
      <c r="A64" s="3">
        <v>14</v>
      </c>
      <c r="B64" s="3" t="s">
        <v>34</v>
      </c>
      <c r="C64" s="3"/>
      <c r="D64" s="7" t="e">
        <f>март11!#REF!</f>
        <v>#REF!</v>
      </c>
      <c r="E64" s="7"/>
      <c r="F64" s="7" t="e">
        <f t="shared" si="2"/>
        <v>#REF!</v>
      </c>
      <c r="G64" s="3"/>
    </row>
    <row r="65" spans="1:7">
      <c r="A65" s="3">
        <v>15</v>
      </c>
      <c r="B65" s="3" t="s">
        <v>48</v>
      </c>
      <c r="C65" s="3"/>
      <c r="D65" s="7" t="e">
        <f>март11!#REF!</f>
        <v>#REF!</v>
      </c>
      <c r="E65" s="7"/>
      <c r="F65" s="7" t="e">
        <f t="shared" si="2"/>
        <v>#REF!</v>
      </c>
      <c r="G65" s="3"/>
    </row>
    <row r="66" spans="1:7">
      <c r="A66" s="3">
        <v>16</v>
      </c>
      <c r="B66" s="3" t="s">
        <v>50</v>
      </c>
      <c r="C66" s="3"/>
      <c r="D66" s="7" t="e">
        <f>март11!#REF!</f>
        <v>#REF!</v>
      </c>
      <c r="E66" s="7"/>
      <c r="F66" s="7" t="e">
        <f t="shared" si="2"/>
        <v>#REF!</v>
      </c>
      <c r="G66" s="3"/>
    </row>
    <row r="67" spans="1:7">
      <c r="A67" s="3">
        <v>17</v>
      </c>
      <c r="B67" s="3" t="s">
        <v>58</v>
      </c>
      <c r="C67" s="3"/>
      <c r="D67" s="7" t="e">
        <f>март11!#REF!</f>
        <v>#REF!</v>
      </c>
      <c r="E67" s="7"/>
      <c r="F67" s="7" t="e">
        <f t="shared" si="2"/>
        <v>#REF!</v>
      </c>
      <c r="G67" s="3"/>
    </row>
    <row r="68" spans="1:7">
      <c r="A68" s="3">
        <v>18</v>
      </c>
      <c r="B68" s="24" t="s">
        <v>30</v>
      </c>
      <c r="C68" s="24"/>
      <c r="D68" s="7" t="e">
        <f>март11!#REF!</f>
        <v>#REF!</v>
      </c>
      <c r="E68" s="19"/>
      <c r="F68" s="7" t="e">
        <f t="shared" si="2"/>
        <v>#REF!</v>
      </c>
      <c r="G68" s="3"/>
    </row>
    <row r="69" spans="1:7">
      <c r="A69" s="38" t="s">
        <v>19</v>
      </c>
      <c r="B69" s="39"/>
      <c r="C69" s="40"/>
      <c r="D69" s="8">
        <f>март11!F46</f>
        <v>0</v>
      </c>
      <c r="E69" s="8">
        <f>SUM(E51:E68)</f>
        <v>0</v>
      </c>
      <c r="F69" s="8">
        <f t="shared" si="2"/>
        <v>0</v>
      </c>
      <c r="G69" s="3"/>
    </row>
    <row r="70" spans="1:7">
      <c r="A70" s="3">
        <v>1</v>
      </c>
      <c r="B70" s="3"/>
      <c r="C70" s="3"/>
      <c r="D70" s="7">
        <f>март11!F47</f>
        <v>0</v>
      </c>
      <c r="E70" s="7"/>
      <c r="F70" s="7">
        <f t="shared" si="2"/>
        <v>0</v>
      </c>
      <c r="G70" s="3"/>
    </row>
    <row r="71" spans="1:7">
      <c r="A71" s="3">
        <v>2</v>
      </c>
      <c r="B71" s="3"/>
      <c r="C71" s="3"/>
      <c r="D71" s="7">
        <f>март11!F48</f>
        <v>0</v>
      </c>
      <c r="E71" s="7"/>
      <c r="F71" s="7">
        <f t="shared" si="2"/>
        <v>0</v>
      </c>
      <c r="G71" s="3"/>
    </row>
    <row r="72" spans="1:7" s="9" customFormat="1">
      <c r="A72" s="38" t="s">
        <v>25</v>
      </c>
      <c r="B72" s="39"/>
      <c r="C72" s="40"/>
      <c r="D72" s="8">
        <f>март11!F49</f>
        <v>0</v>
      </c>
      <c r="E72" s="8">
        <f>SUM(E70:E71)</f>
        <v>0</v>
      </c>
      <c r="F72" s="8">
        <f t="shared" si="2"/>
        <v>0</v>
      </c>
      <c r="G72" s="5"/>
    </row>
    <row r="73" spans="1:7" s="9" customFormat="1">
      <c r="A73" s="38" t="s">
        <v>12</v>
      </c>
      <c r="B73" s="39"/>
      <c r="C73" s="40"/>
      <c r="D73" s="8">
        <f>март11!F50</f>
        <v>0</v>
      </c>
      <c r="E73" s="8">
        <f>E12+E21+E27+E32+E46+E72+E69</f>
        <v>26157.9</v>
      </c>
      <c r="F73" s="23">
        <f t="shared" si="2"/>
        <v>26157.9</v>
      </c>
      <c r="G73" s="5"/>
    </row>
    <row r="78" spans="1:7">
      <c r="B78" s="9" t="s">
        <v>16</v>
      </c>
      <c r="E78" s="9" t="s">
        <v>36</v>
      </c>
    </row>
    <row r="79" spans="1:7">
      <c r="B79" s="9"/>
    </row>
    <row r="80" spans="1:7">
      <c r="B80" s="9"/>
    </row>
    <row r="81" spans="2:2">
      <c r="B81" s="9"/>
    </row>
  </sheetData>
  <mergeCells count="13">
    <mergeCell ref="A73:C73"/>
    <mergeCell ref="A3:G3"/>
    <mergeCell ref="A4:G4"/>
    <mergeCell ref="A5:G5"/>
    <mergeCell ref="A12:C12"/>
    <mergeCell ref="A21:C21"/>
    <mergeCell ref="A27:C27"/>
    <mergeCell ref="A32:C32"/>
    <mergeCell ref="A69:C69"/>
    <mergeCell ref="A50:C50"/>
    <mergeCell ref="A24:C24"/>
    <mergeCell ref="A46:C46"/>
    <mergeCell ref="A72:C72"/>
  </mergeCells>
  <phoneticPr fontId="2" type="noConversion"/>
  <pageMargins left="1.03" right="0.23" top="0.26" bottom="0.3" header="0.5" footer="0.5"/>
  <pageSetup paperSize="9"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workbookViewId="0">
      <selection activeCell="D71" sqref="D71"/>
    </sheetView>
  </sheetViews>
  <sheetFormatPr defaultRowHeight="12.75"/>
  <cols>
    <col min="1" max="1" width="4.5703125" customWidth="1"/>
    <col min="2" max="2" width="23" customWidth="1"/>
    <col min="3" max="3" width="15.42578125" customWidth="1"/>
    <col min="4" max="4" width="14.7109375" customWidth="1"/>
    <col min="5" max="5" width="12.85546875" customWidth="1"/>
    <col min="6" max="6" width="15.5703125" customWidth="1"/>
    <col min="7" max="7" width="14.85546875" customWidth="1"/>
  </cols>
  <sheetData>
    <row r="1" spans="1:7">
      <c r="A1" s="9" t="s">
        <v>71</v>
      </c>
      <c r="G1" s="15" t="s">
        <v>0</v>
      </c>
    </row>
    <row r="2" spans="1:7">
      <c r="A2" s="17"/>
    </row>
    <row r="3" spans="1:7" ht="15.75">
      <c r="A3" s="43" t="s">
        <v>1</v>
      </c>
      <c r="B3" s="43"/>
      <c r="C3" s="43"/>
      <c r="D3" s="43"/>
      <c r="E3" s="43"/>
      <c r="F3" s="43"/>
      <c r="G3" s="43"/>
    </row>
    <row r="4" spans="1:7" ht="15.75">
      <c r="A4" s="43" t="s">
        <v>2</v>
      </c>
      <c r="B4" s="43"/>
      <c r="C4" s="43"/>
      <c r="D4" s="43"/>
      <c r="E4" s="43"/>
      <c r="F4" s="43"/>
      <c r="G4" s="43"/>
    </row>
    <row r="5" spans="1:7" ht="15.75">
      <c r="A5" s="43" t="s">
        <v>72</v>
      </c>
      <c r="B5" s="43"/>
      <c r="C5" s="43"/>
      <c r="D5" s="43"/>
      <c r="E5" s="43"/>
      <c r="F5" s="43"/>
      <c r="G5" s="43"/>
    </row>
    <row r="6" spans="1:7" ht="13.5" thickBot="1">
      <c r="G6" s="10" t="s">
        <v>13</v>
      </c>
    </row>
    <row r="7" spans="1:7" ht="39" thickBot="1">
      <c r="A7" s="1" t="s">
        <v>3</v>
      </c>
      <c r="B7" s="1" t="s">
        <v>4</v>
      </c>
      <c r="C7" s="1" t="s">
        <v>5</v>
      </c>
      <c r="D7" s="1" t="s">
        <v>73</v>
      </c>
      <c r="E7" s="1" t="s">
        <v>74</v>
      </c>
      <c r="F7" s="1" t="s">
        <v>6</v>
      </c>
      <c r="G7" s="1" t="s">
        <v>7</v>
      </c>
    </row>
    <row r="8" spans="1:7" ht="13.5" thickBo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7">
      <c r="A9" s="4">
        <v>1</v>
      </c>
      <c r="B9" s="13" t="s">
        <v>14</v>
      </c>
      <c r="C9" s="2"/>
      <c r="D9" s="22">
        <f>фев10!F9</f>
        <v>0</v>
      </c>
      <c r="E9" s="6"/>
      <c r="F9" s="22">
        <f t="shared" ref="F9:F23" si="0">D9+E9</f>
        <v>0</v>
      </c>
      <c r="G9" s="2"/>
    </row>
    <row r="10" spans="1:7">
      <c r="A10" s="3">
        <v>2</v>
      </c>
      <c r="B10" s="12" t="s">
        <v>61</v>
      </c>
      <c r="C10" s="3"/>
      <c r="D10" s="7">
        <f>фев10!F10</f>
        <v>0</v>
      </c>
      <c r="E10" s="7"/>
      <c r="F10" s="7">
        <f t="shared" si="0"/>
        <v>0</v>
      </c>
      <c r="G10" s="3"/>
    </row>
    <row r="11" spans="1:7" ht="25.5">
      <c r="A11" s="3">
        <v>3</v>
      </c>
      <c r="B11" s="12" t="s">
        <v>15</v>
      </c>
      <c r="C11" s="3"/>
      <c r="D11" s="7">
        <f>фев10!F11</f>
        <v>0</v>
      </c>
      <c r="E11" s="7"/>
      <c r="F11" s="7">
        <f t="shared" si="0"/>
        <v>0</v>
      </c>
      <c r="G11" s="3"/>
    </row>
    <row r="12" spans="1:7" s="9" customFormat="1">
      <c r="A12" s="38" t="s">
        <v>8</v>
      </c>
      <c r="B12" s="39"/>
      <c r="C12" s="40"/>
      <c r="D12" s="8">
        <f>фев10!F12</f>
        <v>0</v>
      </c>
      <c r="E12" s="8">
        <f>SUM(E9:E11)</f>
        <v>0</v>
      </c>
      <c r="F12" s="8">
        <f t="shared" si="0"/>
        <v>0</v>
      </c>
      <c r="G12" s="5"/>
    </row>
    <row r="13" spans="1:7">
      <c r="A13" s="3">
        <v>1</v>
      </c>
      <c r="B13" s="12" t="s">
        <v>21</v>
      </c>
      <c r="C13" s="3"/>
      <c r="D13" s="7">
        <f>фев10!F13</f>
        <v>1693.3</v>
      </c>
      <c r="E13" s="7">
        <v>855.5</v>
      </c>
      <c r="F13" s="7">
        <f t="shared" si="0"/>
        <v>2548.8000000000002</v>
      </c>
      <c r="G13" s="3"/>
    </row>
    <row r="14" spans="1:7" ht="25.5">
      <c r="A14" s="3">
        <v>2</v>
      </c>
      <c r="B14" s="30" t="s">
        <v>40</v>
      </c>
      <c r="C14" s="3"/>
      <c r="D14" s="7">
        <f>фев10!F14</f>
        <v>562.87</v>
      </c>
      <c r="E14" s="7">
        <v>554.14</v>
      </c>
      <c r="F14" s="7">
        <f t="shared" si="0"/>
        <v>1117.01</v>
      </c>
      <c r="G14" s="3"/>
    </row>
    <row r="15" spans="1:7">
      <c r="A15" s="3">
        <v>3</v>
      </c>
      <c r="B15" s="30" t="s">
        <v>47</v>
      </c>
      <c r="C15" s="3"/>
      <c r="D15" s="7">
        <f>фев10!F15</f>
        <v>0</v>
      </c>
      <c r="E15" s="7"/>
      <c r="F15" s="7">
        <f t="shared" si="0"/>
        <v>0</v>
      </c>
      <c r="G15" s="3"/>
    </row>
    <row r="16" spans="1:7">
      <c r="A16" s="3">
        <v>4</v>
      </c>
      <c r="B16" s="30" t="s">
        <v>33</v>
      </c>
      <c r="C16" s="3"/>
      <c r="D16" s="7">
        <f>фев10!F16</f>
        <v>0</v>
      </c>
      <c r="E16" s="7"/>
      <c r="F16" s="7">
        <f t="shared" si="0"/>
        <v>0</v>
      </c>
      <c r="G16" s="3"/>
    </row>
    <row r="17" spans="1:7">
      <c r="A17" s="3">
        <v>5</v>
      </c>
      <c r="B17" s="16" t="s">
        <v>32</v>
      </c>
      <c r="C17" s="3"/>
      <c r="D17" s="7" t="e">
        <f>фев10!F17</f>
        <v>#REF!</v>
      </c>
      <c r="E17" s="7">
        <v>306.89999999999998</v>
      </c>
      <c r="F17" s="7" t="e">
        <f t="shared" si="0"/>
        <v>#REF!</v>
      </c>
      <c r="G17" s="3"/>
    </row>
    <row r="18" spans="1:7">
      <c r="A18" s="3">
        <v>6</v>
      </c>
      <c r="B18" s="12" t="s">
        <v>24</v>
      </c>
      <c r="C18" s="3"/>
      <c r="D18" s="7" t="e">
        <f>фев10!F18</f>
        <v>#REF!</v>
      </c>
      <c r="E18" s="7">
        <v>-1736.92</v>
      </c>
      <c r="F18" s="7" t="e">
        <f t="shared" si="0"/>
        <v>#REF!</v>
      </c>
      <c r="G18" s="3" t="s">
        <v>75</v>
      </c>
    </row>
    <row r="19" spans="1:7" ht="25.5">
      <c r="A19" s="3">
        <v>7</v>
      </c>
      <c r="B19" s="12" t="s">
        <v>66</v>
      </c>
      <c r="C19" s="3"/>
      <c r="D19" s="7" t="e">
        <f>фев10!F19</f>
        <v>#REF!</v>
      </c>
      <c r="E19" s="7"/>
      <c r="F19" s="7" t="e">
        <f t="shared" si="0"/>
        <v>#REF!</v>
      </c>
      <c r="G19" s="3"/>
    </row>
    <row r="20" spans="1:7">
      <c r="A20" s="3">
        <v>8</v>
      </c>
      <c r="B20" s="12" t="s">
        <v>35</v>
      </c>
      <c r="C20" s="3"/>
      <c r="D20" s="7" t="e">
        <f>фев10!F20</f>
        <v>#REF!</v>
      </c>
      <c r="E20" s="7"/>
      <c r="F20" s="7" t="e">
        <f t="shared" si="0"/>
        <v>#REF!</v>
      </c>
      <c r="G20" s="3"/>
    </row>
    <row r="21" spans="1:7" s="9" customFormat="1">
      <c r="A21" s="38" t="s">
        <v>17</v>
      </c>
      <c r="B21" s="39"/>
      <c r="C21" s="40"/>
      <c r="D21" s="8">
        <f>фев10!F21</f>
        <v>3256.17</v>
      </c>
      <c r="E21" s="8">
        <f>SUM(E13:E20)</f>
        <v>-20.380000000000109</v>
      </c>
      <c r="F21" s="8">
        <f t="shared" si="0"/>
        <v>3235.79</v>
      </c>
      <c r="G21" s="5"/>
    </row>
    <row r="22" spans="1:7" s="9" customFormat="1">
      <c r="A22" s="29">
        <v>1</v>
      </c>
      <c r="B22" s="26" t="s">
        <v>51</v>
      </c>
      <c r="C22" s="27"/>
      <c r="D22" s="7">
        <f>фев10!F22</f>
        <v>0</v>
      </c>
      <c r="E22" s="19"/>
      <c r="F22" s="7">
        <f t="shared" si="0"/>
        <v>0</v>
      </c>
      <c r="G22" s="5"/>
    </row>
    <row r="23" spans="1:7" s="9" customFormat="1">
      <c r="A23" s="18"/>
      <c r="B23" s="28"/>
      <c r="C23" s="27"/>
      <c r="D23" s="7">
        <f>фев10!F23</f>
        <v>0</v>
      </c>
      <c r="E23" s="8"/>
      <c r="F23" s="7">
        <f t="shared" si="0"/>
        <v>0</v>
      </c>
      <c r="G23" s="5"/>
    </row>
    <row r="24" spans="1:7" s="9" customFormat="1">
      <c r="A24" s="38" t="s">
        <v>37</v>
      </c>
      <c r="B24" s="39"/>
      <c r="C24" s="40"/>
      <c r="D24" s="8">
        <f>фев10!F24</f>
        <v>0</v>
      </c>
      <c r="E24" s="8">
        <f>SUM(E22:E23)</f>
        <v>0</v>
      </c>
      <c r="F24" s="8">
        <f>SUM(F22:F23)</f>
        <v>0</v>
      </c>
      <c r="G24" s="5"/>
    </row>
    <row r="25" spans="1:7">
      <c r="A25" s="3">
        <v>1</v>
      </c>
      <c r="B25" s="14" t="s">
        <v>18</v>
      </c>
      <c r="C25" s="3"/>
      <c r="D25" s="7">
        <f>фев10!F25</f>
        <v>763.47</v>
      </c>
      <c r="E25" s="7">
        <v>393.78</v>
      </c>
      <c r="F25" s="7">
        <f t="shared" ref="F25:F56" si="1">D25+E25</f>
        <v>1157.25</v>
      </c>
      <c r="G25" s="3"/>
    </row>
    <row r="26" spans="1:7">
      <c r="A26" s="3">
        <v>2</v>
      </c>
      <c r="B26" s="12"/>
      <c r="C26" s="3"/>
      <c r="D26" s="7">
        <f>фев10!F26</f>
        <v>0</v>
      </c>
      <c r="E26" s="7"/>
      <c r="F26" s="7">
        <f t="shared" si="1"/>
        <v>0</v>
      </c>
      <c r="G26" s="3"/>
    </row>
    <row r="27" spans="1:7" s="9" customFormat="1">
      <c r="A27" s="38" t="s">
        <v>9</v>
      </c>
      <c r="B27" s="39"/>
      <c r="C27" s="40"/>
      <c r="D27" s="8">
        <f>фев10!F27</f>
        <v>763.47</v>
      </c>
      <c r="E27" s="8">
        <f>SUM(E25:E26)</f>
        <v>393.78</v>
      </c>
      <c r="F27" s="8">
        <f t="shared" si="1"/>
        <v>1157.25</v>
      </c>
      <c r="G27" s="5"/>
    </row>
    <row r="28" spans="1:7">
      <c r="A28" s="3">
        <v>1</v>
      </c>
      <c r="B28" s="3" t="s">
        <v>39</v>
      </c>
      <c r="C28" s="3"/>
      <c r="D28" s="7">
        <f>фев10!F28</f>
        <v>0</v>
      </c>
      <c r="E28" s="7"/>
      <c r="F28" s="7">
        <f t="shared" si="1"/>
        <v>0</v>
      </c>
      <c r="G28" s="3"/>
    </row>
    <row r="29" spans="1:7" s="34" customFormat="1">
      <c r="A29" s="24">
        <v>2</v>
      </c>
      <c r="B29" s="24" t="s">
        <v>42</v>
      </c>
      <c r="C29" s="24"/>
      <c r="D29" s="7">
        <f>фев10!F29</f>
        <v>0</v>
      </c>
      <c r="E29" s="19"/>
      <c r="F29" s="19">
        <f t="shared" si="1"/>
        <v>0</v>
      </c>
      <c r="G29" s="24"/>
    </row>
    <row r="30" spans="1:7">
      <c r="A30" s="3">
        <v>3</v>
      </c>
      <c r="B30" s="3" t="s">
        <v>43</v>
      </c>
      <c r="C30" s="3"/>
      <c r="D30" s="7">
        <f>фев10!F30</f>
        <v>0</v>
      </c>
      <c r="E30" s="7"/>
      <c r="F30" s="7">
        <f t="shared" si="1"/>
        <v>0</v>
      </c>
      <c r="G30" s="3"/>
    </row>
    <row r="31" spans="1:7">
      <c r="A31" s="3">
        <v>4</v>
      </c>
      <c r="B31" s="3"/>
      <c r="C31" s="3"/>
      <c r="D31" s="7">
        <f>фев10!F31</f>
        <v>0</v>
      </c>
      <c r="E31" s="7"/>
      <c r="F31" s="7">
        <f t="shared" si="1"/>
        <v>0</v>
      </c>
      <c r="G31" s="3"/>
    </row>
    <row r="32" spans="1:7" s="9" customFormat="1">
      <c r="A32" s="38" t="s">
        <v>10</v>
      </c>
      <c r="B32" s="39"/>
      <c r="C32" s="40"/>
      <c r="D32" s="8">
        <f>фев10!F32</f>
        <v>0</v>
      </c>
      <c r="E32" s="8">
        <f>SUM(E28:E31)</f>
        <v>0</v>
      </c>
      <c r="F32" s="8">
        <f t="shared" si="1"/>
        <v>0</v>
      </c>
      <c r="G32" s="5"/>
    </row>
    <row r="33" spans="1:7">
      <c r="A33" s="3">
        <v>1</v>
      </c>
      <c r="B33" s="3" t="s">
        <v>22</v>
      </c>
      <c r="C33" s="3"/>
      <c r="D33" s="7">
        <f>фев10!F33</f>
        <v>0</v>
      </c>
      <c r="E33" s="7"/>
      <c r="F33" s="7">
        <f t="shared" si="1"/>
        <v>0</v>
      </c>
      <c r="G33" s="3"/>
    </row>
    <row r="34" spans="1:7">
      <c r="A34" s="3">
        <v>2</v>
      </c>
      <c r="B34" s="3" t="s">
        <v>28</v>
      </c>
      <c r="C34" s="3"/>
      <c r="D34" s="7">
        <f>фев10!F34</f>
        <v>0</v>
      </c>
      <c r="E34" s="7"/>
      <c r="F34" s="7">
        <f t="shared" si="1"/>
        <v>0</v>
      </c>
      <c r="G34" s="3"/>
    </row>
    <row r="35" spans="1:7" ht="25.5">
      <c r="A35" s="3">
        <v>3</v>
      </c>
      <c r="B35" s="12" t="s">
        <v>70</v>
      </c>
      <c r="C35" s="3"/>
      <c r="D35" s="7">
        <f>фев10!F35</f>
        <v>4000</v>
      </c>
      <c r="E35" s="7"/>
      <c r="F35" s="7">
        <f t="shared" si="1"/>
        <v>4000</v>
      </c>
      <c r="G35" s="3"/>
    </row>
    <row r="36" spans="1:7">
      <c r="A36" s="3">
        <v>4</v>
      </c>
      <c r="B36" s="12" t="s">
        <v>41</v>
      </c>
      <c r="C36" s="3"/>
      <c r="D36" s="7">
        <f>фев10!F36</f>
        <v>0</v>
      </c>
      <c r="E36" s="7"/>
      <c r="F36" s="7">
        <f t="shared" si="1"/>
        <v>0</v>
      </c>
      <c r="G36" s="3"/>
    </row>
    <row r="37" spans="1:7">
      <c r="A37" s="3">
        <v>5</v>
      </c>
      <c r="B37" s="12" t="s">
        <v>27</v>
      </c>
      <c r="C37" s="3"/>
      <c r="D37" s="7">
        <f>фев10!F37</f>
        <v>11770.26</v>
      </c>
      <c r="E37" s="7"/>
      <c r="F37" s="7">
        <f t="shared" si="1"/>
        <v>11770.26</v>
      </c>
      <c r="G37" s="3"/>
    </row>
    <row r="38" spans="1:7">
      <c r="A38" s="3">
        <v>6</v>
      </c>
      <c r="B38" s="3" t="s">
        <v>44</v>
      </c>
      <c r="C38" s="3"/>
      <c r="D38" s="7" t="e">
        <f>фев10!F38</f>
        <v>#REF!</v>
      </c>
      <c r="E38" s="7"/>
      <c r="F38" s="7" t="e">
        <f t="shared" si="1"/>
        <v>#REF!</v>
      </c>
      <c r="G38" s="3"/>
    </row>
    <row r="39" spans="1:7">
      <c r="A39" s="3">
        <v>7</v>
      </c>
      <c r="B39" s="3" t="s">
        <v>62</v>
      </c>
      <c r="C39" s="3"/>
      <c r="D39" s="7" t="e">
        <f>фев10!F39</f>
        <v>#REF!</v>
      </c>
      <c r="E39" s="7"/>
      <c r="F39" s="7" t="e">
        <f t="shared" si="1"/>
        <v>#REF!</v>
      </c>
      <c r="G39" s="3"/>
    </row>
    <row r="40" spans="1:7">
      <c r="A40" s="3">
        <v>8</v>
      </c>
      <c r="B40" s="3" t="s">
        <v>48</v>
      </c>
      <c r="C40" s="3"/>
      <c r="D40" s="7" t="e">
        <f>фев10!F40</f>
        <v>#REF!</v>
      </c>
      <c r="E40" s="7"/>
      <c r="F40" s="7" t="e">
        <f t="shared" si="1"/>
        <v>#REF!</v>
      </c>
      <c r="G40" s="3"/>
    </row>
    <row r="41" spans="1:7">
      <c r="A41" s="3">
        <v>9</v>
      </c>
      <c r="B41" s="3" t="s">
        <v>50</v>
      </c>
      <c r="C41" s="3"/>
      <c r="D41" s="7" t="e">
        <f>фев10!F41</f>
        <v>#REF!</v>
      </c>
      <c r="E41" s="7"/>
      <c r="F41" s="7" t="e">
        <f t="shared" si="1"/>
        <v>#REF!</v>
      </c>
      <c r="G41" s="3"/>
    </row>
    <row r="42" spans="1:7">
      <c r="A42" s="3">
        <v>10</v>
      </c>
      <c r="B42" s="3" t="s">
        <v>58</v>
      </c>
      <c r="C42" s="3"/>
      <c r="D42" s="7" t="e">
        <f>фев10!F42</f>
        <v>#REF!</v>
      </c>
      <c r="E42" s="7"/>
      <c r="F42" s="7" t="e">
        <f t="shared" si="1"/>
        <v>#REF!</v>
      </c>
      <c r="G42" s="3"/>
    </row>
    <row r="43" spans="1:7">
      <c r="A43" s="3">
        <v>11</v>
      </c>
      <c r="B43" s="3" t="s">
        <v>59</v>
      </c>
      <c r="C43" s="3"/>
      <c r="D43" s="7" t="e">
        <f>фев10!F43</f>
        <v>#REF!</v>
      </c>
      <c r="E43" s="7"/>
      <c r="F43" s="7" t="e">
        <f t="shared" si="1"/>
        <v>#REF!</v>
      </c>
      <c r="G43" s="3"/>
    </row>
    <row r="44" spans="1:7">
      <c r="A44" s="3">
        <v>12</v>
      </c>
      <c r="B44" s="3" t="s">
        <v>49</v>
      </c>
      <c r="C44" s="3"/>
      <c r="D44" s="7" t="e">
        <f>фев10!F44</f>
        <v>#REF!</v>
      </c>
      <c r="E44" s="7"/>
      <c r="F44" s="7" t="e">
        <f t="shared" si="1"/>
        <v>#REF!</v>
      </c>
      <c r="G44" s="3"/>
    </row>
    <row r="45" spans="1:7" ht="13.5" customHeight="1">
      <c r="A45" s="3">
        <v>13</v>
      </c>
      <c r="B45" s="3" t="s">
        <v>23</v>
      </c>
      <c r="C45" s="3"/>
      <c r="D45" s="7" t="e">
        <f>фев10!F45</f>
        <v>#REF!</v>
      </c>
      <c r="E45" s="7">
        <v>6368</v>
      </c>
      <c r="F45" s="7" t="e">
        <f t="shared" si="1"/>
        <v>#REF!</v>
      </c>
      <c r="G45" s="3"/>
    </row>
    <row r="46" spans="1:7" s="9" customFormat="1">
      <c r="A46" s="38" t="s">
        <v>11</v>
      </c>
      <c r="B46" s="39"/>
      <c r="C46" s="40"/>
      <c r="D46" s="7">
        <f>фев10!F46</f>
        <v>22138.260000000002</v>
      </c>
      <c r="E46" s="8">
        <f>SUM(E33:E45)</f>
        <v>6368</v>
      </c>
      <c r="F46" s="8">
        <f t="shared" si="1"/>
        <v>28506.260000000002</v>
      </c>
      <c r="G46" s="5"/>
    </row>
    <row r="47" spans="1:7" s="9" customFormat="1">
      <c r="A47" s="25">
        <v>1</v>
      </c>
      <c r="B47" s="3" t="s">
        <v>59</v>
      </c>
      <c r="C47" s="21"/>
      <c r="D47" s="8">
        <f>фев10!F47</f>
        <v>0</v>
      </c>
      <c r="E47" s="19"/>
      <c r="F47" s="7">
        <f t="shared" si="1"/>
        <v>0</v>
      </c>
      <c r="G47" s="5"/>
    </row>
    <row r="48" spans="1:7" s="9" customFormat="1">
      <c r="A48" s="29">
        <v>2</v>
      </c>
      <c r="B48" s="31" t="s">
        <v>46</v>
      </c>
      <c r="C48" s="21"/>
      <c r="D48" s="7">
        <f>фев10!F48</f>
        <v>0</v>
      </c>
      <c r="E48" s="19"/>
      <c r="F48" s="7">
        <f t="shared" si="1"/>
        <v>0</v>
      </c>
      <c r="G48" s="5"/>
    </row>
    <row r="49" spans="1:7" s="9" customFormat="1">
      <c r="A49" s="18"/>
      <c r="B49" s="20"/>
      <c r="C49" s="21"/>
      <c r="D49" s="7">
        <f>фев10!F49</f>
        <v>0</v>
      </c>
      <c r="E49" s="19"/>
      <c r="F49" s="7">
        <f t="shared" si="1"/>
        <v>0</v>
      </c>
      <c r="G49" s="5"/>
    </row>
    <row r="50" spans="1:7" s="9" customFormat="1">
      <c r="A50" s="38" t="s">
        <v>26</v>
      </c>
      <c r="B50" s="39"/>
      <c r="C50" s="40"/>
      <c r="D50" s="8">
        <f>фев10!F50</f>
        <v>0</v>
      </c>
      <c r="E50" s="8">
        <f>SUM(E47:E49)</f>
        <v>0</v>
      </c>
      <c r="F50" s="8">
        <f t="shared" si="1"/>
        <v>0</v>
      </c>
      <c r="G50" s="5"/>
    </row>
    <row r="51" spans="1:7">
      <c r="A51" s="3">
        <v>1</v>
      </c>
      <c r="B51" s="3" t="s">
        <v>20</v>
      </c>
      <c r="C51" s="3"/>
      <c r="D51" s="7">
        <f>фев10!F51</f>
        <v>0</v>
      </c>
      <c r="E51" s="7">
        <v>7240</v>
      </c>
      <c r="F51" s="7">
        <f t="shared" si="1"/>
        <v>7240</v>
      </c>
      <c r="G51" s="3"/>
    </row>
    <row r="52" spans="1:7">
      <c r="A52" s="3">
        <v>2</v>
      </c>
      <c r="B52" s="3" t="s">
        <v>38</v>
      </c>
      <c r="C52" s="3"/>
      <c r="D52" s="7">
        <f>фев10!F52</f>
        <v>0</v>
      </c>
      <c r="E52" s="7"/>
      <c r="F52" s="7">
        <f t="shared" si="1"/>
        <v>0</v>
      </c>
      <c r="G52" s="3"/>
    </row>
    <row r="53" spans="1:7">
      <c r="A53" s="3">
        <v>3</v>
      </c>
      <c r="B53" s="3" t="s">
        <v>45</v>
      </c>
      <c r="C53" s="3"/>
      <c r="D53" s="7">
        <f>фев10!F53</f>
        <v>0</v>
      </c>
      <c r="E53" s="7"/>
      <c r="F53" s="7">
        <f t="shared" si="1"/>
        <v>0</v>
      </c>
      <c r="G53" s="3"/>
    </row>
    <row r="54" spans="1:7">
      <c r="A54" s="3">
        <v>4</v>
      </c>
      <c r="B54" s="3" t="s">
        <v>29</v>
      </c>
      <c r="C54" s="3"/>
      <c r="D54" s="7">
        <f>фев10!F54</f>
        <v>0</v>
      </c>
      <c r="E54" s="7"/>
      <c r="F54" s="7">
        <f t="shared" si="1"/>
        <v>0</v>
      </c>
      <c r="G54" s="3"/>
    </row>
    <row r="55" spans="1:7">
      <c r="A55" s="3">
        <v>5</v>
      </c>
      <c r="B55" s="3" t="s">
        <v>63</v>
      </c>
      <c r="C55" s="3"/>
      <c r="D55" s="7">
        <f>фев10!F55</f>
        <v>0</v>
      </c>
      <c r="E55" s="7"/>
      <c r="F55" s="7">
        <f t="shared" si="1"/>
        <v>0</v>
      </c>
      <c r="G55" s="3"/>
    </row>
    <row r="56" spans="1:7">
      <c r="A56" s="3">
        <v>6</v>
      </c>
      <c r="B56" s="3" t="s">
        <v>64</v>
      </c>
      <c r="C56" s="3"/>
      <c r="D56" s="7" t="e">
        <f>фев10!F56</f>
        <v>#REF!</v>
      </c>
      <c r="E56" s="7"/>
      <c r="F56" s="7" t="e">
        <f t="shared" si="1"/>
        <v>#REF!</v>
      </c>
      <c r="G56" s="3"/>
    </row>
    <row r="57" spans="1:7">
      <c r="A57" s="3">
        <v>7</v>
      </c>
      <c r="B57" s="3" t="s">
        <v>65</v>
      </c>
      <c r="C57" s="3"/>
      <c r="D57" s="7" t="e">
        <f>фев10!F57</f>
        <v>#REF!</v>
      </c>
      <c r="E57" s="7"/>
      <c r="F57" s="7" t="e">
        <f t="shared" ref="F57:F73" si="2">D57+E57</f>
        <v>#REF!</v>
      </c>
      <c r="G57" s="3"/>
    </row>
    <row r="58" spans="1:7">
      <c r="A58" s="3">
        <v>8</v>
      </c>
      <c r="B58" s="3" t="s">
        <v>52</v>
      </c>
      <c r="C58" s="3"/>
      <c r="D58" s="7" t="e">
        <f>фев10!F58</f>
        <v>#REF!</v>
      </c>
      <c r="E58" s="7"/>
      <c r="F58" s="7" t="e">
        <f t="shared" si="2"/>
        <v>#REF!</v>
      </c>
      <c r="G58" s="3"/>
    </row>
    <row r="59" spans="1:7">
      <c r="A59" s="3">
        <v>9</v>
      </c>
      <c r="B59" s="3" t="s">
        <v>53</v>
      </c>
      <c r="C59" s="3"/>
      <c r="D59" s="7" t="e">
        <f>фев10!F59</f>
        <v>#REF!</v>
      </c>
      <c r="E59" s="7"/>
      <c r="F59" s="7" t="e">
        <f t="shared" si="2"/>
        <v>#REF!</v>
      </c>
      <c r="G59" s="3"/>
    </row>
    <row r="60" spans="1:7">
      <c r="A60" s="3">
        <v>10</v>
      </c>
      <c r="B60" s="3" t="s">
        <v>54</v>
      </c>
      <c r="C60" s="3"/>
      <c r="D60" s="7" t="e">
        <f>фев10!F60</f>
        <v>#REF!</v>
      </c>
      <c r="E60" s="7"/>
      <c r="F60" s="7" t="e">
        <f t="shared" si="2"/>
        <v>#REF!</v>
      </c>
      <c r="G60" s="3"/>
    </row>
    <row r="61" spans="1:7">
      <c r="A61" s="3">
        <v>11</v>
      </c>
      <c r="B61" s="3" t="s">
        <v>55</v>
      </c>
      <c r="C61" s="3"/>
      <c r="D61" s="7" t="e">
        <f>фев10!F61</f>
        <v>#REF!</v>
      </c>
      <c r="E61" s="7"/>
      <c r="F61" s="7" t="e">
        <f t="shared" si="2"/>
        <v>#REF!</v>
      </c>
      <c r="G61" s="3"/>
    </row>
    <row r="62" spans="1:7">
      <c r="A62" s="3">
        <v>12</v>
      </c>
      <c r="B62" s="3" t="s">
        <v>56</v>
      </c>
      <c r="C62" s="3"/>
      <c r="D62" s="7" t="e">
        <f>фев10!F62</f>
        <v>#REF!</v>
      </c>
      <c r="E62" s="7"/>
      <c r="F62" s="7" t="e">
        <f t="shared" si="2"/>
        <v>#REF!</v>
      </c>
      <c r="G62" s="3"/>
    </row>
    <row r="63" spans="1:7">
      <c r="A63" s="3">
        <v>13</v>
      </c>
      <c r="B63" s="3" t="s">
        <v>57</v>
      </c>
      <c r="C63" s="3"/>
      <c r="D63" s="7" t="e">
        <f>фев10!F63</f>
        <v>#REF!</v>
      </c>
      <c r="E63" s="7"/>
      <c r="F63" s="7" t="e">
        <f t="shared" si="2"/>
        <v>#REF!</v>
      </c>
      <c r="G63" s="3"/>
    </row>
    <row r="64" spans="1:7">
      <c r="A64" s="3">
        <v>14</v>
      </c>
      <c r="B64" s="3" t="s">
        <v>34</v>
      </c>
      <c r="C64" s="3"/>
      <c r="D64" s="7" t="e">
        <f>фев10!F64</f>
        <v>#REF!</v>
      </c>
      <c r="E64" s="7"/>
      <c r="F64" s="7" t="e">
        <f t="shared" si="2"/>
        <v>#REF!</v>
      </c>
      <c r="G64" s="3"/>
    </row>
    <row r="65" spans="1:7">
      <c r="A65" s="3">
        <v>15</v>
      </c>
      <c r="B65" s="3" t="s">
        <v>48</v>
      </c>
      <c r="C65" s="3"/>
      <c r="D65" s="7" t="e">
        <f>фев10!F65</f>
        <v>#REF!</v>
      </c>
      <c r="E65" s="7"/>
      <c r="F65" s="7" t="e">
        <f t="shared" si="2"/>
        <v>#REF!</v>
      </c>
      <c r="G65" s="3"/>
    </row>
    <row r="66" spans="1:7">
      <c r="A66" s="3">
        <v>16</v>
      </c>
      <c r="B66" s="3" t="s">
        <v>50</v>
      </c>
      <c r="C66" s="3"/>
      <c r="D66" s="7" t="e">
        <f>фев10!F66</f>
        <v>#REF!</v>
      </c>
      <c r="E66" s="7"/>
      <c r="F66" s="7" t="e">
        <f t="shared" si="2"/>
        <v>#REF!</v>
      </c>
      <c r="G66" s="3"/>
    </row>
    <row r="67" spans="1:7">
      <c r="A67" s="3">
        <v>17</v>
      </c>
      <c r="B67" s="3" t="s">
        <v>58</v>
      </c>
      <c r="C67" s="3"/>
      <c r="D67" s="7" t="e">
        <f>фев10!F67</f>
        <v>#REF!</v>
      </c>
      <c r="E67" s="7"/>
      <c r="F67" s="7" t="e">
        <f t="shared" si="2"/>
        <v>#REF!</v>
      </c>
      <c r="G67" s="3"/>
    </row>
    <row r="68" spans="1:7">
      <c r="A68" s="3">
        <v>18</v>
      </c>
      <c r="B68" s="24" t="s">
        <v>30</v>
      </c>
      <c r="C68" s="24"/>
      <c r="D68" s="7" t="e">
        <f>фев10!F68</f>
        <v>#REF!</v>
      </c>
      <c r="E68" s="19"/>
      <c r="F68" s="7" t="e">
        <f t="shared" si="2"/>
        <v>#REF!</v>
      </c>
      <c r="G68" s="3"/>
    </row>
    <row r="69" spans="1:7">
      <c r="A69" s="38" t="s">
        <v>19</v>
      </c>
      <c r="B69" s="39"/>
      <c r="C69" s="40"/>
      <c r="D69" s="8">
        <f>фев10!F69</f>
        <v>0</v>
      </c>
      <c r="E69" s="8">
        <f>SUM(E51:E68)</f>
        <v>7240</v>
      </c>
      <c r="F69" s="8">
        <f t="shared" si="2"/>
        <v>7240</v>
      </c>
      <c r="G69" s="3"/>
    </row>
    <row r="70" spans="1:7">
      <c r="A70" s="3">
        <v>1</v>
      </c>
      <c r="B70" s="3"/>
      <c r="C70" s="3"/>
      <c r="D70" s="7">
        <f>фев10!F70</f>
        <v>0</v>
      </c>
      <c r="E70" s="7"/>
      <c r="F70" s="7">
        <f t="shared" si="2"/>
        <v>0</v>
      </c>
      <c r="G70" s="3"/>
    </row>
    <row r="71" spans="1:7">
      <c r="A71" s="3">
        <v>2</v>
      </c>
      <c r="B71" s="3"/>
      <c r="C71" s="3"/>
      <c r="D71" s="7">
        <f>фев10!F71</f>
        <v>0</v>
      </c>
      <c r="E71" s="7"/>
      <c r="F71" s="7">
        <f t="shared" si="2"/>
        <v>0</v>
      </c>
      <c r="G71" s="3"/>
    </row>
    <row r="72" spans="1:7" s="9" customFormat="1">
      <c r="A72" s="38" t="s">
        <v>25</v>
      </c>
      <c r="B72" s="39"/>
      <c r="C72" s="40"/>
      <c r="D72" s="8">
        <f>фев10!F72</f>
        <v>0</v>
      </c>
      <c r="E72" s="8">
        <f>SUM(E70:E71)</f>
        <v>0</v>
      </c>
      <c r="F72" s="8">
        <f t="shared" si="2"/>
        <v>0</v>
      </c>
      <c r="G72" s="5"/>
    </row>
    <row r="73" spans="1:7" s="9" customFormat="1">
      <c r="A73" s="38" t="s">
        <v>12</v>
      </c>
      <c r="B73" s="39"/>
      <c r="C73" s="40"/>
      <c r="D73" s="8">
        <f>фев10!F73</f>
        <v>26157.9</v>
      </c>
      <c r="E73" s="8">
        <f>E12+E21+E27+E32+E46+E72+E69</f>
        <v>13981.4</v>
      </c>
      <c r="F73" s="23">
        <f t="shared" si="2"/>
        <v>40139.300000000003</v>
      </c>
      <c r="G73" s="5"/>
    </row>
    <row r="78" spans="1:7">
      <c r="B78" s="9" t="s">
        <v>16</v>
      </c>
      <c r="E78" s="9" t="s">
        <v>36</v>
      </c>
    </row>
    <row r="79" spans="1:7">
      <c r="B79" s="9"/>
    </row>
    <row r="80" spans="1:7">
      <c r="B80" s="9"/>
    </row>
    <row r="81" spans="2:2">
      <c r="B81" s="9"/>
    </row>
  </sheetData>
  <mergeCells count="13">
    <mergeCell ref="A46:C46"/>
    <mergeCell ref="A72:C72"/>
    <mergeCell ref="A73:C73"/>
    <mergeCell ref="A21:C21"/>
    <mergeCell ref="A27:C27"/>
    <mergeCell ref="A32:C32"/>
    <mergeCell ref="A69:C69"/>
    <mergeCell ref="A50:C50"/>
    <mergeCell ref="A3:G3"/>
    <mergeCell ref="A4:G4"/>
    <mergeCell ref="A5:G5"/>
    <mergeCell ref="A12:C12"/>
    <mergeCell ref="A24:C24"/>
  </mergeCells>
  <phoneticPr fontId="2" type="noConversion"/>
  <pageMargins left="1.03" right="0.23" top="0.26" bottom="0.3" header="0.5" footer="0.5"/>
  <pageSetup paperSize="9"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workbookViewId="0">
      <selection activeCell="D17" sqref="D17"/>
    </sheetView>
  </sheetViews>
  <sheetFormatPr defaultRowHeight="12.75"/>
  <cols>
    <col min="1" max="1" width="4.5703125" customWidth="1"/>
    <col min="2" max="2" width="23" customWidth="1"/>
    <col min="3" max="3" width="15.42578125" customWidth="1"/>
    <col min="4" max="4" width="14.7109375" customWidth="1"/>
    <col min="5" max="5" width="12.85546875" customWidth="1"/>
    <col min="6" max="6" width="15.5703125" customWidth="1"/>
    <col min="7" max="7" width="14.85546875" customWidth="1"/>
  </cols>
  <sheetData>
    <row r="1" spans="1:7">
      <c r="A1" s="9" t="s">
        <v>71</v>
      </c>
      <c r="G1" s="15" t="s">
        <v>0</v>
      </c>
    </row>
    <row r="2" spans="1:7">
      <c r="A2" s="17"/>
    </row>
    <row r="3" spans="1:7" ht="15.75">
      <c r="A3" s="43" t="s">
        <v>1</v>
      </c>
      <c r="B3" s="43"/>
      <c r="C3" s="43"/>
      <c r="D3" s="43"/>
      <c r="E3" s="43"/>
      <c r="F3" s="43"/>
      <c r="G3" s="43"/>
    </row>
    <row r="4" spans="1:7" ht="15.75">
      <c r="A4" s="43" t="s">
        <v>2</v>
      </c>
      <c r="B4" s="43"/>
      <c r="C4" s="43"/>
      <c r="D4" s="43"/>
      <c r="E4" s="43"/>
      <c r="F4" s="43"/>
      <c r="G4" s="43"/>
    </row>
    <row r="5" spans="1:7" ht="15.75">
      <c r="A5" s="43" t="s">
        <v>76</v>
      </c>
      <c r="B5" s="43"/>
      <c r="C5" s="43"/>
      <c r="D5" s="43"/>
      <c r="E5" s="43"/>
      <c r="F5" s="43"/>
      <c r="G5" s="43"/>
    </row>
    <row r="6" spans="1:7" ht="13.5" thickBot="1">
      <c r="G6" s="10" t="s">
        <v>13</v>
      </c>
    </row>
    <row r="7" spans="1:7" ht="39" thickBot="1">
      <c r="A7" s="1" t="s">
        <v>3</v>
      </c>
      <c r="B7" s="1" t="s">
        <v>4</v>
      </c>
      <c r="C7" s="1" t="s">
        <v>5</v>
      </c>
      <c r="D7" s="1" t="s">
        <v>77</v>
      </c>
      <c r="E7" s="1" t="s">
        <v>78</v>
      </c>
      <c r="F7" s="1" t="s">
        <v>6</v>
      </c>
      <c r="G7" s="1" t="s">
        <v>7</v>
      </c>
    </row>
    <row r="8" spans="1:7" ht="13.5" thickBo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7">
      <c r="A9" s="4">
        <v>1</v>
      </c>
      <c r="B9" s="13" t="s">
        <v>14</v>
      </c>
      <c r="C9" s="2"/>
      <c r="D9" s="22">
        <f>апрель!F9</f>
        <v>0</v>
      </c>
      <c r="E9" s="6"/>
      <c r="F9" s="22">
        <f t="shared" ref="F9:F23" si="0">D9+E9</f>
        <v>0</v>
      </c>
      <c r="G9" s="2"/>
    </row>
    <row r="10" spans="1:7">
      <c r="A10" s="3">
        <v>2</v>
      </c>
      <c r="B10" s="12" t="s">
        <v>61</v>
      </c>
      <c r="C10" s="3"/>
      <c r="D10" s="7">
        <f>апрель!F10</f>
        <v>0</v>
      </c>
      <c r="E10" s="7"/>
      <c r="F10" s="7">
        <f t="shared" si="0"/>
        <v>0</v>
      </c>
      <c r="G10" s="3"/>
    </row>
    <row r="11" spans="1:7" ht="25.5">
      <c r="A11" s="3">
        <v>3</v>
      </c>
      <c r="B11" s="12" t="s">
        <v>15</v>
      </c>
      <c r="C11" s="3"/>
      <c r="D11" s="7">
        <f>апрель!F11</f>
        <v>0</v>
      </c>
      <c r="E11" s="7"/>
      <c r="F11" s="7">
        <f t="shared" si="0"/>
        <v>0</v>
      </c>
      <c r="G11" s="3"/>
    </row>
    <row r="12" spans="1:7" s="9" customFormat="1">
      <c r="A12" s="38" t="s">
        <v>8</v>
      </c>
      <c r="B12" s="39"/>
      <c r="C12" s="40"/>
      <c r="D12" s="8">
        <f>апрель!F12</f>
        <v>0</v>
      </c>
      <c r="E12" s="8">
        <f>SUM(E9:E11)</f>
        <v>0</v>
      </c>
      <c r="F12" s="8">
        <f t="shared" si="0"/>
        <v>0</v>
      </c>
      <c r="G12" s="5"/>
    </row>
    <row r="13" spans="1:7">
      <c r="A13" s="3">
        <v>1</v>
      </c>
      <c r="B13" s="12" t="s">
        <v>21</v>
      </c>
      <c r="C13" s="3"/>
      <c r="D13" s="7">
        <f>апрель!F13</f>
        <v>2548.8000000000002</v>
      </c>
      <c r="E13" s="7">
        <v>873.2</v>
      </c>
      <c r="F13" s="7">
        <f t="shared" si="0"/>
        <v>3422</v>
      </c>
      <c r="G13" s="3"/>
    </row>
    <row r="14" spans="1:7" ht="25.5">
      <c r="A14" s="3">
        <v>2</v>
      </c>
      <c r="B14" s="30" t="s">
        <v>40</v>
      </c>
      <c r="C14" s="3"/>
      <c r="D14" s="7">
        <f>апрель!F14</f>
        <v>1117.01</v>
      </c>
      <c r="E14" s="7">
        <v>725.29</v>
      </c>
      <c r="F14" s="7">
        <f t="shared" si="0"/>
        <v>1842.3</v>
      </c>
      <c r="G14" s="3"/>
    </row>
    <row r="15" spans="1:7">
      <c r="A15" s="3">
        <v>3</v>
      </c>
      <c r="B15" s="30" t="s">
        <v>47</v>
      </c>
      <c r="C15" s="3"/>
      <c r="D15" s="7">
        <f>апрель!F15</f>
        <v>0</v>
      </c>
      <c r="E15" s="7"/>
      <c r="F15" s="7">
        <f t="shared" si="0"/>
        <v>0</v>
      </c>
      <c r="G15" s="3"/>
    </row>
    <row r="16" spans="1:7">
      <c r="A16" s="3">
        <v>4</v>
      </c>
      <c r="B16" s="30" t="s">
        <v>33</v>
      </c>
      <c r="C16" s="3"/>
      <c r="D16" s="7">
        <f>апрель!F16</f>
        <v>0</v>
      </c>
      <c r="E16" s="7"/>
      <c r="F16" s="7">
        <f t="shared" si="0"/>
        <v>0</v>
      </c>
      <c r="G16" s="3"/>
    </row>
    <row r="17" spans="1:7">
      <c r="A17" s="3">
        <v>5</v>
      </c>
      <c r="B17" s="16" t="s">
        <v>32</v>
      </c>
      <c r="C17" s="3"/>
      <c r="D17" s="7" t="e">
        <f>апрель!F17</f>
        <v>#REF!</v>
      </c>
      <c r="E17" s="7">
        <v>40.36</v>
      </c>
      <c r="F17" s="7" t="e">
        <f t="shared" si="0"/>
        <v>#REF!</v>
      </c>
      <c r="G17" s="3"/>
    </row>
    <row r="18" spans="1:7">
      <c r="A18" s="3">
        <v>6</v>
      </c>
      <c r="B18" s="12" t="s">
        <v>24</v>
      </c>
      <c r="C18" s="3"/>
      <c r="D18" s="7" t="e">
        <f>апрель!F18</f>
        <v>#REF!</v>
      </c>
      <c r="E18" s="7">
        <v>500</v>
      </c>
      <c r="F18" s="7" t="e">
        <f t="shared" si="0"/>
        <v>#REF!</v>
      </c>
      <c r="G18" s="3" t="s">
        <v>75</v>
      </c>
    </row>
    <row r="19" spans="1:7" ht="25.5">
      <c r="A19" s="3">
        <v>7</v>
      </c>
      <c r="B19" s="12" t="s">
        <v>66</v>
      </c>
      <c r="C19" s="3"/>
      <c r="D19" s="7" t="e">
        <f>апрель!F19</f>
        <v>#REF!</v>
      </c>
      <c r="E19" s="7"/>
      <c r="F19" s="7" t="e">
        <f t="shared" si="0"/>
        <v>#REF!</v>
      </c>
      <c r="G19" s="3"/>
    </row>
    <row r="20" spans="1:7">
      <c r="A20" s="3">
        <v>8</v>
      </c>
      <c r="B20" s="12" t="s">
        <v>35</v>
      </c>
      <c r="C20" s="3"/>
      <c r="D20" s="7" t="e">
        <f>апрель!F20</f>
        <v>#REF!</v>
      </c>
      <c r="E20" s="7"/>
      <c r="F20" s="7" t="e">
        <f t="shared" si="0"/>
        <v>#REF!</v>
      </c>
      <c r="G20" s="3"/>
    </row>
    <row r="21" spans="1:7" s="9" customFormat="1">
      <c r="A21" s="38" t="s">
        <v>17</v>
      </c>
      <c r="B21" s="39"/>
      <c r="C21" s="40"/>
      <c r="D21" s="8">
        <f>апрель!F21</f>
        <v>3235.79</v>
      </c>
      <c r="E21" s="8">
        <f>SUM(E13:E20)</f>
        <v>2138.85</v>
      </c>
      <c r="F21" s="8">
        <f t="shared" si="0"/>
        <v>5374.6399999999994</v>
      </c>
      <c r="G21" s="5"/>
    </row>
    <row r="22" spans="1:7" s="9" customFormat="1">
      <c r="A22" s="29">
        <v>1</v>
      </c>
      <c r="B22" s="26" t="s">
        <v>51</v>
      </c>
      <c r="C22" s="27"/>
      <c r="D22" s="7">
        <f>апрель!F22</f>
        <v>0</v>
      </c>
      <c r="E22" s="19"/>
      <c r="F22" s="7">
        <f t="shared" si="0"/>
        <v>0</v>
      </c>
      <c r="G22" s="5"/>
    </row>
    <row r="23" spans="1:7" s="9" customFormat="1">
      <c r="A23" s="18"/>
      <c r="B23" s="28"/>
      <c r="C23" s="27"/>
      <c r="D23" s="7">
        <f>апрель!F23</f>
        <v>0</v>
      </c>
      <c r="E23" s="8"/>
      <c r="F23" s="7">
        <f t="shared" si="0"/>
        <v>0</v>
      </c>
      <c r="G23" s="5"/>
    </row>
    <row r="24" spans="1:7" s="9" customFormat="1">
      <c r="A24" s="38" t="s">
        <v>37</v>
      </c>
      <c r="B24" s="39"/>
      <c r="C24" s="40"/>
      <c r="D24" s="8">
        <f>апрель!F24</f>
        <v>0</v>
      </c>
      <c r="E24" s="8">
        <f>SUM(E22:E23)</f>
        <v>0</v>
      </c>
      <c r="F24" s="8">
        <f>SUM(F22:F23)</f>
        <v>0</v>
      </c>
      <c r="G24" s="5"/>
    </row>
    <row r="25" spans="1:7">
      <c r="A25" s="3">
        <v>1</v>
      </c>
      <c r="B25" s="14" t="s">
        <v>18</v>
      </c>
      <c r="C25" s="3"/>
      <c r="D25" s="7">
        <f>апрель!F25</f>
        <v>1157.25</v>
      </c>
      <c r="E25" s="7">
        <v>235.02</v>
      </c>
      <c r="F25" s="7">
        <f t="shared" ref="F25:F56" si="1">D25+E25</f>
        <v>1392.27</v>
      </c>
      <c r="G25" s="3"/>
    </row>
    <row r="26" spans="1:7">
      <c r="A26" s="3">
        <v>2</v>
      </c>
      <c r="B26" s="12"/>
      <c r="C26" s="3"/>
      <c r="D26" s="7">
        <f>апрель!F26</f>
        <v>0</v>
      </c>
      <c r="E26" s="7"/>
      <c r="F26" s="7">
        <f t="shared" si="1"/>
        <v>0</v>
      </c>
      <c r="G26" s="3"/>
    </row>
    <row r="27" spans="1:7" s="9" customFormat="1">
      <c r="A27" s="38" t="s">
        <v>9</v>
      </c>
      <c r="B27" s="39"/>
      <c r="C27" s="40"/>
      <c r="D27" s="8">
        <f>апрель!F27</f>
        <v>1157.25</v>
      </c>
      <c r="E27" s="8">
        <f>SUM(E25:E26)</f>
        <v>235.02</v>
      </c>
      <c r="F27" s="8">
        <f t="shared" si="1"/>
        <v>1392.27</v>
      </c>
      <c r="G27" s="5"/>
    </row>
    <row r="28" spans="1:7">
      <c r="A28" s="3">
        <v>1</v>
      </c>
      <c r="B28" s="3" t="s">
        <v>39</v>
      </c>
      <c r="C28" s="3"/>
      <c r="D28" s="7">
        <f>апрель!F28</f>
        <v>0</v>
      </c>
      <c r="E28" s="7"/>
      <c r="F28" s="7">
        <f t="shared" si="1"/>
        <v>0</v>
      </c>
      <c r="G28" s="3"/>
    </row>
    <row r="29" spans="1:7" s="34" customFormat="1">
      <c r="A29" s="24">
        <v>2</v>
      </c>
      <c r="B29" s="24" t="s">
        <v>42</v>
      </c>
      <c r="C29" s="24"/>
      <c r="D29" s="7">
        <f>апрель!F29</f>
        <v>0</v>
      </c>
      <c r="E29" s="19"/>
      <c r="F29" s="19">
        <f t="shared" si="1"/>
        <v>0</v>
      </c>
      <c r="G29" s="24"/>
    </row>
    <row r="30" spans="1:7">
      <c r="A30" s="3">
        <v>3</v>
      </c>
      <c r="B30" s="3" t="s">
        <v>43</v>
      </c>
      <c r="C30" s="3"/>
      <c r="D30" s="7">
        <f>апрель!F30</f>
        <v>0</v>
      </c>
      <c r="E30" s="7"/>
      <c r="F30" s="7">
        <f t="shared" si="1"/>
        <v>0</v>
      </c>
      <c r="G30" s="3"/>
    </row>
    <row r="31" spans="1:7">
      <c r="A31" s="3">
        <v>4</v>
      </c>
      <c r="B31" s="3"/>
      <c r="C31" s="3"/>
      <c r="D31" s="7">
        <f>апрель!F31</f>
        <v>0</v>
      </c>
      <c r="E31" s="7"/>
      <c r="F31" s="7">
        <f t="shared" si="1"/>
        <v>0</v>
      </c>
      <c r="G31" s="3"/>
    </row>
    <row r="32" spans="1:7" s="9" customFormat="1">
      <c r="A32" s="38" t="s">
        <v>10</v>
      </c>
      <c r="B32" s="39"/>
      <c r="C32" s="40"/>
      <c r="D32" s="8">
        <f>апрель!F32</f>
        <v>0</v>
      </c>
      <c r="E32" s="8">
        <f>SUM(E28:E31)</f>
        <v>0</v>
      </c>
      <c r="F32" s="8">
        <f t="shared" si="1"/>
        <v>0</v>
      </c>
      <c r="G32" s="5"/>
    </row>
    <row r="33" spans="1:7">
      <c r="A33" s="3">
        <v>1</v>
      </c>
      <c r="B33" s="3" t="s">
        <v>22</v>
      </c>
      <c r="C33" s="3"/>
      <c r="D33" s="7">
        <f>апрель!F33</f>
        <v>0</v>
      </c>
      <c r="E33" s="7"/>
      <c r="F33" s="7">
        <f t="shared" si="1"/>
        <v>0</v>
      </c>
      <c r="G33" s="3"/>
    </row>
    <row r="34" spans="1:7">
      <c r="A34" s="3">
        <v>2</v>
      </c>
      <c r="B34" s="3" t="s">
        <v>28</v>
      </c>
      <c r="C34" s="3"/>
      <c r="D34" s="7">
        <f>апрель!F34</f>
        <v>0</v>
      </c>
      <c r="E34" s="7"/>
      <c r="F34" s="7">
        <f t="shared" si="1"/>
        <v>0</v>
      </c>
      <c r="G34" s="3"/>
    </row>
    <row r="35" spans="1:7" ht="25.5">
      <c r="A35" s="3">
        <v>3</v>
      </c>
      <c r="B35" s="12" t="s">
        <v>70</v>
      </c>
      <c r="C35" s="3"/>
      <c r="D35" s="7">
        <f>апрель!F35</f>
        <v>4000</v>
      </c>
      <c r="E35" s="7"/>
      <c r="F35" s="7">
        <f t="shared" si="1"/>
        <v>4000</v>
      </c>
      <c r="G35" s="3"/>
    </row>
    <row r="36" spans="1:7">
      <c r="A36" s="3">
        <v>4</v>
      </c>
      <c r="B36" s="12" t="s">
        <v>41</v>
      </c>
      <c r="C36" s="3"/>
      <c r="D36" s="7">
        <f>апрель!F36</f>
        <v>0</v>
      </c>
      <c r="E36" s="7"/>
      <c r="F36" s="7">
        <f t="shared" si="1"/>
        <v>0</v>
      </c>
      <c r="G36" s="3"/>
    </row>
    <row r="37" spans="1:7">
      <c r="A37" s="3">
        <v>5</v>
      </c>
      <c r="B37" s="12" t="s">
        <v>27</v>
      </c>
      <c r="C37" s="3"/>
      <c r="D37" s="7">
        <f>апрель!F37</f>
        <v>11770.26</v>
      </c>
      <c r="E37" s="7"/>
      <c r="F37" s="7">
        <f t="shared" si="1"/>
        <v>11770.26</v>
      </c>
      <c r="G37" s="3"/>
    </row>
    <row r="38" spans="1:7">
      <c r="A38" s="3">
        <v>6</v>
      </c>
      <c r="B38" s="3" t="s">
        <v>44</v>
      </c>
      <c r="C38" s="3"/>
      <c r="D38" s="7" t="e">
        <f>апрель!F38</f>
        <v>#REF!</v>
      </c>
      <c r="E38" s="7"/>
      <c r="F38" s="7" t="e">
        <f t="shared" si="1"/>
        <v>#REF!</v>
      </c>
      <c r="G38" s="3"/>
    </row>
    <row r="39" spans="1:7">
      <c r="A39" s="3">
        <v>7</v>
      </c>
      <c r="B39" s="3" t="s">
        <v>62</v>
      </c>
      <c r="C39" s="3"/>
      <c r="D39" s="7" t="e">
        <f>апрель!F39</f>
        <v>#REF!</v>
      </c>
      <c r="E39" s="7">
        <v>11800</v>
      </c>
      <c r="F39" s="7" t="e">
        <f t="shared" si="1"/>
        <v>#REF!</v>
      </c>
      <c r="G39" s="3"/>
    </row>
    <row r="40" spans="1:7">
      <c r="A40" s="3">
        <v>8</v>
      </c>
      <c r="B40" s="3" t="s">
        <v>48</v>
      </c>
      <c r="C40" s="3"/>
      <c r="D40" s="7" t="e">
        <f>апрель!F40</f>
        <v>#REF!</v>
      </c>
      <c r="E40" s="7"/>
      <c r="F40" s="7" t="e">
        <f t="shared" si="1"/>
        <v>#REF!</v>
      </c>
      <c r="G40" s="3"/>
    </row>
    <row r="41" spans="1:7">
      <c r="A41" s="3">
        <v>9</v>
      </c>
      <c r="B41" s="3" t="s">
        <v>50</v>
      </c>
      <c r="C41" s="3"/>
      <c r="D41" s="7" t="e">
        <f>апрель!F41</f>
        <v>#REF!</v>
      </c>
      <c r="E41" s="7"/>
      <c r="F41" s="7" t="e">
        <f t="shared" si="1"/>
        <v>#REF!</v>
      </c>
      <c r="G41" s="3"/>
    </row>
    <row r="42" spans="1:7">
      <c r="A42" s="3">
        <v>10</v>
      </c>
      <c r="B42" s="3" t="s">
        <v>58</v>
      </c>
      <c r="C42" s="3"/>
      <c r="D42" s="7" t="e">
        <f>апрель!F42</f>
        <v>#REF!</v>
      </c>
      <c r="E42" s="7"/>
      <c r="F42" s="7" t="e">
        <f t="shared" si="1"/>
        <v>#REF!</v>
      </c>
      <c r="G42" s="3"/>
    </row>
    <row r="43" spans="1:7">
      <c r="A43" s="3">
        <v>11</v>
      </c>
      <c r="B43" s="3" t="s">
        <v>59</v>
      </c>
      <c r="C43" s="3"/>
      <c r="D43" s="7" t="e">
        <f>апрель!F43</f>
        <v>#REF!</v>
      </c>
      <c r="E43" s="7"/>
      <c r="F43" s="7" t="e">
        <f t="shared" si="1"/>
        <v>#REF!</v>
      </c>
      <c r="G43" s="3"/>
    </row>
    <row r="44" spans="1:7">
      <c r="A44" s="3">
        <v>12</v>
      </c>
      <c r="B44" s="3" t="s">
        <v>49</v>
      </c>
      <c r="C44" s="3"/>
      <c r="D44" s="7" t="e">
        <f>апрель!F44</f>
        <v>#REF!</v>
      </c>
      <c r="E44" s="7"/>
      <c r="F44" s="7" t="e">
        <f t="shared" si="1"/>
        <v>#REF!</v>
      </c>
      <c r="G44" s="3"/>
    </row>
    <row r="45" spans="1:7" ht="13.5" customHeight="1">
      <c r="A45" s="3">
        <v>13</v>
      </c>
      <c r="B45" s="3" t="s">
        <v>23</v>
      </c>
      <c r="C45" s="3"/>
      <c r="D45" s="7" t="e">
        <f>апрель!F45</f>
        <v>#REF!</v>
      </c>
      <c r="E45" s="7">
        <v>6570</v>
      </c>
      <c r="F45" s="7" t="e">
        <f t="shared" si="1"/>
        <v>#REF!</v>
      </c>
      <c r="G45" s="3"/>
    </row>
    <row r="46" spans="1:7" s="9" customFormat="1">
      <c r="A46" s="38" t="s">
        <v>11</v>
      </c>
      <c r="B46" s="39"/>
      <c r="C46" s="40"/>
      <c r="D46" s="8">
        <f>апрель!F46</f>
        <v>28506.260000000002</v>
      </c>
      <c r="E46" s="8">
        <f>SUM(E33:E45)</f>
        <v>18370</v>
      </c>
      <c r="F46" s="8">
        <f t="shared" si="1"/>
        <v>46876.26</v>
      </c>
      <c r="G46" s="5"/>
    </row>
    <row r="47" spans="1:7" s="9" customFormat="1">
      <c r="A47" s="25">
        <v>1</v>
      </c>
      <c r="B47" s="3" t="s">
        <v>59</v>
      </c>
      <c r="C47" s="21"/>
      <c r="D47" s="7">
        <f>апрель!F47</f>
        <v>0</v>
      </c>
      <c r="E47" s="19"/>
      <c r="F47" s="7">
        <f t="shared" si="1"/>
        <v>0</v>
      </c>
      <c r="G47" s="5"/>
    </row>
    <row r="48" spans="1:7" s="9" customFormat="1">
      <c r="A48" s="29">
        <v>2</v>
      </c>
      <c r="B48" s="31" t="s">
        <v>46</v>
      </c>
      <c r="C48" s="21"/>
      <c r="D48" s="7">
        <f>апрель!F48</f>
        <v>0</v>
      </c>
      <c r="E48" s="19"/>
      <c r="F48" s="7">
        <f t="shared" si="1"/>
        <v>0</v>
      </c>
      <c r="G48" s="5"/>
    </row>
    <row r="49" spans="1:7" s="9" customFormat="1">
      <c r="A49" s="18"/>
      <c r="B49" s="20"/>
      <c r="C49" s="21"/>
      <c r="D49" s="7">
        <f>апрель!F49</f>
        <v>0</v>
      </c>
      <c r="E49" s="19"/>
      <c r="F49" s="7">
        <f t="shared" si="1"/>
        <v>0</v>
      </c>
      <c r="G49" s="5"/>
    </row>
    <row r="50" spans="1:7" s="9" customFormat="1">
      <c r="A50" s="38" t="s">
        <v>26</v>
      </c>
      <c r="B50" s="39"/>
      <c r="C50" s="40"/>
      <c r="D50" s="8">
        <f>апрель!F50</f>
        <v>0</v>
      </c>
      <c r="E50" s="8">
        <f>SUM(E47:E49)</f>
        <v>0</v>
      </c>
      <c r="F50" s="8">
        <f t="shared" si="1"/>
        <v>0</v>
      </c>
      <c r="G50" s="5"/>
    </row>
    <row r="51" spans="1:7">
      <c r="A51" s="3">
        <v>1</v>
      </c>
      <c r="B51" s="3" t="s">
        <v>20</v>
      </c>
      <c r="C51" s="3"/>
      <c r="D51" s="7">
        <f>апрель!F51</f>
        <v>7240</v>
      </c>
      <c r="E51" s="7"/>
      <c r="F51" s="7">
        <f t="shared" si="1"/>
        <v>7240</v>
      </c>
      <c r="G51" s="3"/>
    </row>
    <row r="52" spans="1:7">
      <c r="A52" s="3">
        <v>2</v>
      </c>
      <c r="B52" s="3" t="s">
        <v>38</v>
      </c>
      <c r="C52" s="3"/>
      <c r="D52" s="7">
        <f>апрель!F52</f>
        <v>0</v>
      </c>
      <c r="E52" s="7"/>
      <c r="F52" s="7">
        <f t="shared" si="1"/>
        <v>0</v>
      </c>
      <c r="G52" s="3"/>
    </row>
    <row r="53" spans="1:7">
      <c r="A53" s="3">
        <v>3</v>
      </c>
      <c r="B53" s="3" t="s">
        <v>45</v>
      </c>
      <c r="C53" s="3"/>
      <c r="D53" s="7">
        <f>апрель!F53</f>
        <v>0</v>
      </c>
      <c r="E53" s="7">
        <v>7000</v>
      </c>
      <c r="F53" s="7">
        <f t="shared" si="1"/>
        <v>7000</v>
      </c>
      <c r="G53" s="3"/>
    </row>
    <row r="54" spans="1:7">
      <c r="A54" s="3">
        <v>4</v>
      </c>
      <c r="B54" s="3" t="s">
        <v>29</v>
      </c>
      <c r="C54" s="3"/>
      <c r="D54" s="7">
        <f>апрель!F54</f>
        <v>0</v>
      </c>
      <c r="E54" s="7"/>
      <c r="F54" s="7">
        <f t="shared" si="1"/>
        <v>0</v>
      </c>
      <c r="G54" s="3"/>
    </row>
    <row r="55" spans="1:7">
      <c r="A55" s="3">
        <v>5</v>
      </c>
      <c r="B55" s="3" t="s">
        <v>63</v>
      </c>
      <c r="C55" s="3"/>
      <c r="D55" s="7">
        <f>апрель!F55</f>
        <v>0</v>
      </c>
      <c r="E55" s="7"/>
      <c r="F55" s="7">
        <f t="shared" si="1"/>
        <v>0</v>
      </c>
      <c r="G55" s="3"/>
    </row>
    <row r="56" spans="1:7">
      <c r="A56" s="3">
        <v>6</v>
      </c>
      <c r="B56" s="3" t="s">
        <v>64</v>
      </c>
      <c r="C56" s="3"/>
      <c r="D56" s="7" t="e">
        <f>апрель!F56</f>
        <v>#REF!</v>
      </c>
      <c r="E56" s="7"/>
      <c r="F56" s="7" t="e">
        <f t="shared" si="1"/>
        <v>#REF!</v>
      </c>
      <c r="G56" s="3"/>
    </row>
    <row r="57" spans="1:7">
      <c r="A57" s="3">
        <v>7</v>
      </c>
      <c r="B57" s="3" t="s">
        <v>65</v>
      </c>
      <c r="C57" s="3"/>
      <c r="D57" s="7" t="e">
        <f>апрель!F57</f>
        <v>#REF!</v>
      </c>
      <c r="E57" s="7"/>
      <c r="F57" s="7" t="e">
        <f t="shared" ref="F57:F66" si="2">D57+E57</f>
        <v>#REF!</v>
      </c>
      <c r="G57" s="3"/>
    </row>
    <row r="58" spans="1:7">
      <c r="A58" s="3">
        <v>8</v>
      </c>
      <c r="B58" s="3" t="s">
        <v>57</v>
      </c>
      <c r="C58" s="3"/>
      <c r="D58" s="7" t="e">
        <f>апрель!F63</f>
        <v>#REF!</v>
      </c>
      <c r="E58" s="7"/>
      <c r="F58" s="7" t="e">
        <f t="shared" si="2"/>
        <v>#REF!</v>
      </c>
      <c r="G58" s="3"/>
    </row>
    <row r="59" spans="1:7">
      <c r="A59" s="3">
        <v>9</v>
      </c>
      <c r="B59" s="3" t="s">
        <v>34</v>
      </c>
      <c r="C59" s="3"/>
      <c r="D59" s="7" t="e">
        <f>апрель!F64</f>
        <v>#REF!</v>
      </c>
      <c r="E59" s="7"/>
      <c r="F59" s="7" t="e">
        <f t="shared" si="2"/>
        <v>#REF!</v>
      </c>
      <c r="G59" s="3"/>
    </row>
    <row r="60" spans="1:7">
      <c r="A60" s="3">
        <v>10</v>
      </c>
      <c r="B60" s="3" t="s">
        <v>48</v>
      </c>
      <c r="C60" s="3"/>
      <c r="D60" s="7" t="e">
        <f>апрель!F65</f>
        <v>#REF!</v>
      </c>
      <c r="E60" s="7"/>
      <c r="F60" s="7" t="e">
        <f t="shared" si="2"/>
        <v>#REF!</v>
      </c>
      <c r="G60" s="3"/>
    </row>
    <row r="61" spans="1:7">
      <c r="A61" s="3">
        <v>11</v>
      </c>
      <c r="B61" s="24" t="s">
        <v>30</v>
      </c>
      <c r="C61" s="24"/>
      <c r="D61" s="7" t="e">
        <f>апрель!F68</f>
        <v>#REF!</v>
      </c>
      <c r="E61" s="19"/>
      <c r="F61" s="7" t="e">
        <f t="shared" si="2"/>
        <v>#REF!</v>
      </c>
      <c r="G61" s="3"/>
    </row>
    <row r="62" spans="1:7">
      <c r="A62" s="38" t="s">
        <v>19</v>
      </c>
      <c r="B62" s="39"/>
      <c r="C62" s="40"/>
      <c r="D62" s="8">
        <f>апрель!F69</f>
        <v>7240</v>
      </c>
      <c r="E62" s="8">
        <f>SUM(E51:E61)</f>
        <v>7000</v>
      </c>
      <c r="F62" s="8">
        <f t="shared" si="2"/>
        <v>14240</v>
      </c>
      <c r="G62" s="3"/>
    </row>
    <row r="63" spans="1:7">
      <c r="A63" s="3">
        <v>1</v>
      </c>
      <c r="B63" s="3"/>
      <c r="C63" s="3"/>
      <c r="D63" s="7">
        <f>апрель!F70</f>
        <v>0</v>
      </c>
      <c r="E63" s="7"/>
      <c r="F63" s="7">
        <f t="shared" si="2"/>
        <v>0</v>
      </c>
      <c r="G63" s="3"/>
    </row>
    <row r="64" spans="1:7">
      <c r="A64" s="3">
        <v>2</v>
      </c>
      <c r="B64" s="3"/>
      <c r="C64" s="3"/>
      <c r="D64" s="7">
        <f>апрель!F71</f>
        <v>0</v>
      </c>
      <c r="E64" s="7"/>
      <c r="F64" s="7">
        <f t="shared" si="2"/>
        <v>0</v>
      </c>
      <c r="G64" s="3"/>
    </row>
    <row r="65" spans="1:7" s="9" customFormat="1">
      <c r="A65" s="38" t="s">
        <v>25</v>
      </c>
      <c r="B65" s="39"/>
      <c r="C65" s="40"/>
      <c r="D65" s="7">
        <f>апрель!F72</f>
        <v>0</v>
      </c>
      <c r="E65" s="8">
        <f>SUM(E63:E64)</f>
        <v>0</v>
      </c>
      <c r="F65" s="8">
        <f t="shared" si="2"/>
        <v>0</v>
      </c>
      <c r="G65" s="5"/>
    </row>
    <row r="66" spans="1:7" s="9" customFormat="1">
      <c r="A66" s="38" t="s">
        <v>12</v>
      </c>
      <c r="B66" s="39"/>
      <c r="C66" s="40"/>
      <c r="D66" s="8">
        <f>апрель!F73</f>
        <v>40139.300000000003</v>
      </c>
      <c r="E66" s="8">
        <f>E12+E21+E27+E32+E46+E65+E62</f>
        <v>27743.87</v>
      </c>
      <c r="F66" s="23">
        <f t="shared" si="2"/>
        <v>67883.17</v>
      </c>
      <c r="G66" s="5"/>
    </row>
    <row r="71" spans="1:7">
      <c r="B71" s="9" t="s">
        <v>16</v>
      </c>
      <c r="E71" s="9" t="s">
        <v>36</v>
      </c>
    </row>
    <row r="72" spans="1:7">
      <c r="B72" s="9"/>
    </row>
    <row r="73" spans="1:7">
      <c r="B73" s="9"/>
    </row>
    <row r="74" spans="1:7">
      <c r="B74" s="9"/>
    </row>
  </sheetData>
  <mergeCells count="13">
    <mergeCell ref="A65:C65"/>
    <mergeCell ref="A66:C66"/>
    <mergeCell ref="A3:G3"/>
    <mergeCell ref="A4:G4"/>
    <mergeCell ref="A5:G5"/>
    <mergeCell ref="A12:C12"/>
    <mergeCell ref="A21:C21"/>
    <mergeCell ref="A27:C27"/>
    <mergeCell ref="A32:C32"/>
    <mergeCell ref="A62:C62"/>
    <mergeCell ref="A50:C50"/>
    <mergeCell ref="A24:C24"/>
    <mergeCell ref="A46:C46"/>
  </mergeCells>
  <phoneticPr fontId="2" type="noConversion"/>
  <pageMargins left="1.03" right="0.23" top="0.26" bottom="0.3" header="0.5" footer="0.5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opLeftCell="A4" workbookViewId="0">
      <selection activeCell="E55" sqref="E55"/>
    </sheetView>
  </sheetViews>
  <sheetFormatPr defaultRowHeight="12.75"/>
  <cols>
    <col min="1" max="1" width="4.5703125" customWidth="1"/>
    <col min="2" max="2" width="23" customWidth="1"/>
    <col min="3" max="3" width="15.42578125" customWidth="1"/>
    <col min="4" max="4" width="14.7109375" customWidth="1"/>
    <col min="5" max="5" width="12.85546875" customWidth="1"/>
    <col min="6" max="6" width="15.5703125" customWidth="1"/>
    <col min="7" max="7" width="14.85546875" customWidth="1"/>
  </cols>
  <sheetData>
    <row r="1" spans="1:7">
      <c r="A1" s="9" t="s">
        <v>71</v>
      </c>
      <c r="G1" s="15" t="s">
        <v>0</v>
      </c>
    </row>
    <row r="2" spans="1:7">
      <c r="A2" s="17"/>
    </row>
    <row r="3" spans="1:7" ht="15.75">
      <c r="A3" s="43" t="s">
        <v>1</v>
      </c>
      <c r="B3" s="43"/>
      <c r="C3" s="43"/>
      <c r="D3" s="43"/>
      <c r="E3" s="43"/>
      <c r="F3" s="43"/>
      <c r="G3" s="43"/>
    </row>
    <row r="4" spans="1:7" ht="15.75">
      <c r="A4" s="43" t="s">
        <v>2</v>
      </c>
      <c r="B4" s="43"/>
      <c r="C4" s="43"/>
      <c r="D4" s="43"/>
      <c r="E4" s="43"/>
      <c r="F4" s="43"/>
      <c r="G4" s="43"/>
    </row>
    <row r="5" spans="1:7" ht="15.75">
      <c r="A5" s="43" t="s">
        <v>79</v>
      </c>
      <c r="B5" s="43"/>
      <c r="C5" s="43"/>
      <c r="D5" s="43"/>
      <c r="E5" s="43"/>
      <c r="F5" s="43"/>
      <c r="G5" s="43"/>
    </row>
    <row r="6" spans="1:7" ht="13.5" thickBot="1">
      <c r="G6" s="10" t="s">
        <v>13</v>
      </c>
    </row>
    <row r="7" spans="1:7" ht="39" thickBot="1">
      <c r="A7" s="1" t="s">
        <v>3</v>
      </c>
      <c r="B7" s="1" t="s">
        <v>4</v>
      </c>
      <c r="C7" s="1" t="s">
        <v>5</v>
      </c>
      <c r="D7" s="1" t="s">
        <v>80</v>
      </c>
      <c r="E7" s="1" t="s">
        <v>81</v>
      </c>
      <c r="F7" s="1" t="s">
        <v>6</v>
      </c>
      <c r="G7" s="1" t="s">
        <v>7</v>
      </c>
    </row>
    <row r="8" spans="1:7" ht="13.5" thickBo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7">
      <c r="A9" s="4">
        <v>1</v>
      </c>
      <c r="B9" s="13" t="s">
        <v>14</v>
      </c>
      <c r="C9" s="2"/>
      <c r="D9" s="22">
        <f>май!F9</f>
        <v>0</v>
      </c>
      <c r="E9" s="6"/>
      <c r="F9" s="22">
        <f t="shared" ref="F9:F23" si="0">D9+E9</f>
        <v>0</v>
      </c>
      <c r="G9" s="2"/>
    </row>
    <row r="10" spans="1:7">
      <c r="A10" s="3">
        <v>2</v>
      </c>
      <c r="B10" s="12" t="s">
        <v>61</v>
      </c>
      <c r="C10" s="3"/>
      <c r="D10" s="7">
        <f>май!F10</f>
        <v>0</v>
      </c>
      <c r="E10" s="7"/>
      <c r="F10" s="7">
        <f t="shared" si="0"/>
        <v>0</v>
      </c>
      <c r="G10" s="3"/>
    </row>
    <row r="11" spans="1:7" ht="25.5">
      <c r="A11" s="3">
        <v>3</v>
      </c>
      <c r="B11" s="12" t="s">
        <v>15</v>
      </c>
      <c r="C11" s="3"/>
      <c r="D11" s="7">
        <f>май!F11</f>
        <v>0</v>
      </c>
      <c r="E11" s="7"/>
      <c r="F11" s="7">
        <f t="shared" si="0"/>
        <v>0</v>
      </c>
      <c r="G11" s="3"/>
    </row>
    <row r="12" spans="1:7" s="9" customFormat="1">
      <c r="A12" s="38" t="s">
        <v>8</v>
      </c>
      <c r="B12" s="39"/>
      <c r="C12" s="40"/>
      <c r="D12" s="7">
        <f>май!F12</f>
        <v>0</v>
      </c>
      <c r="E12" s="8">
        <f>SUM(E9:E11)</f>
        <v>0</v>
      </c>
      <c r="F12" s="8">
        <f t="shared" si="0"/>
        <v>0</v>
      </c>
      <c r="G12" s="5"/>
    </row>
    <row r="13" spans="1:7">
      <c r="A13" s="3">
        <v>1</v>
      </c>
      <c r="B13" s="12" t="s">
        <v>21</v>
      </c>
      <c r="C13" s="3"/>
      <c r="D13" s="7">
        <f>май!F13</f>
        <v>3422</v>
      </c>
      <c r="E13" s="7">
        <v>837.8</v>
      </c>
      <c r="F13" s="7">
        <f t="shared" si="0"/>
        <v>4259.8</v>
      </c>
      <c r="G13" s="3"/>
    </row>
    <row r="14" spans="1:7" ht="25.5">
      <c r="A14" s="3">
        <v>2</v>
      </c>
      <c r="B14" s="30" t="s">
        <v>40</v>
      </c>
      <c r="C14" s="3"/>
      <c r="D14" s="7">
        <f>май!F14</f>
        <v>1842.3</v>
      </c>
      <c r="E14" s="7">
        <v>356.82</v>
      </c>
      <c r="F14" s="7">
        <f t="shared" si="0"/>
        <v>2199.12</v>
      </c>
      <c r="G14" s="3"/>
    </row>
    <row r="15" spans="1:7">
      <c r="A15" s="3">
        <v>3</v>
      </c>
      <c r="B15" s="30" t="s">
        <v>47</v>
      </c>
      <c r="C15" s="3"/>
      <c r="D15" s="7">
        <f>май!F15</f>
        <v>0</v>
      </c>
      <c r="E15" s="7"/>
      <c r="F15" s="7">
        <f t="shared" si="0"/>
        <v>0</v>
      </c>
      <c r="G15" s="3"/>
    </row>
    <row r="16" spans="1:7">
      <c r="A16" s="3">
        <v>4</v>
      </c>
      <c r="B16" s="30" t="s">
        <v>33</v>
      </c>
      <c r="C16" s="3"/>
      <c r="D16" s="7">
        <f>май!F16</f>
        <v>0</v>
      </c>
      <c r="E16" s="7"/>
      <c r="F16" s="7">
        <f t="shared" si="0"/>
        <v>0</v>
      </c>
      <c r="G16" s="3"/>
    </row>
    <row r="17" spans="1:7">
      <c r="A17" s="3">
        <v>5</v>
      </c>
      <c r="B17" s="16" t="s">
        <v>32</v>
      </c>
      <c r="C17" s="3"/>
      <c r="D17" s="7" t="e">
        <f>май!F17</f>
        <v>#REF!</v>
      </c>
      <c r="E17" s="7"/>
      <c r="F17" s="7" t="e">
        <f t="shared" si="0"/>
        <v>#REF!</v>
      </c>
      <c r="G17" s="3"/>
    </row>
    <row r="18" spans="1:7">
      <c r="A18" s="3">
        <v>6</v>
      </c>
      <c r="B18" s="12" t="s">
        <v>24</v>
      </c>
      <c r="C18" s="3"/>
      <c r="D18" s="7" t="e">
        <f>май!F18</f>
        <v>#REF!</v>
      </c>
      <c r="E18" s="7">
        <v>1000</v>
      </c>
      <c r="F18" s="7" t="e">
        <f t="shared" si="0"/>
        <v>#REF!</v>
      </c>
      <c r="G18" s="3" t="s">
        <v>75</v>
      </c>
    </row>
    <row r="19" spans="1:7" ht="25.5">
      <c r="A19" s="3">
        <v>7</v>
      </c>
      <c r="B19" s="12" t="s">
        <v>66</v>
      </c>
      <c r="C19" s="3"/>
      <c r="D19" s="7" t="e">
        <f>май!F19</f>
        <v>#REF!</v>
      </c>
      <c r="E19" s="7"/>
      <c r="F19" s="7" t="e">
        <f t="shared" si="0"/>
        <v>#REF!</v>
      </c>
      <c r="G19" s="3"/>
    </row>
    <row r="20" spans="1:7">
      <c r="A20" s="3">
        <v>8</v>
      </c>
      <c r="B20" s="12" t="s">
        <v>35</v>
      </c>
      <c r="C20" s="3"/>
      <c r="D20" s="7" t="e">
        <f>май!F20</f>
        <v>#REF!</v>
      </c>
      <c r="E20" s="7"/>
      <c r="F20" s="7" t="e">
        <f t="shared" si="0"/>
        <v>#REF!</v>
      </c>
      <c r="G20" s="3"/>
    </row>
    <row r="21" spans="1:7" s="9" customFormat="1">
      <c r="A21" s="38" t="s">
        <v>17</v>
      </c>
      <c r="B21" s="39"/>
      <c r="C21" s="40"/>
      <c r="D21" s="7">
        <f>май!F21</f>
        <v>5374.6399999999994</v>
      </c>
      <c r="E21" s="8">
        <f>SUM(E13:E20)</f>
        <v>2194.62</v>
      </c>
      <c r="F21" s="8">
        <f t="shared" si="0"/>
        <v>7569.2599999999993</v>
      </c>
      <c r="G21" s="5"/>
    </row>
    <row r="22" spans="1:7" s="9" customFormat="1">
      <c r="A22" s="29">
        <v>1</v>
      </c>
      <c r="B22" s="26" t="s">
        <v>51</v>
      </c>
      <c r="C22" s="27"/>
      <c r="D22" s="7">
        <f>май!F22</f>
        <v>0</v>
      </c>
      <c r="E22" s="19"/>
      <c r="F22" s="7">
        <f t="shared" si="0"/>
        <v>0</v>
      </c>
      <c r="G22" s="5"/>
    </row>
    <row r="23" spans="1:7" s="9" customFormat="1">
      <c r="A23" s="18"/>
      <c r="B23" s="28"/>
      <c r="C23" s="27"/>
      <c r="D23" s="7">
        <f>май!F23</f>
        <v>0</v>
      </c>
      <c r="E23" s="8"/>
      <c r="F23" s="7">
        <f t="shared" si="0"/>
        <v>0</v>
      </c>
      <c r="G23" s="5"/>
    </row>
    <row r="24" spans="1:7" s="9" customFormat="1">
      <c r="A24" s="38" t="s">
        <v>37</v>
      </c>
      <c r="B24" s="39"/>
      <c r="C24" s="40"/>
      <c r="D24" s="7">
        <f>май!F24</f>
        <v>0</v>
      </c>
      <c r="E24" s="8">
        <f>SUM(E22:E23)</f>
        <v>0</v>
      </c>
      <c r="F24" s="8">
        <f>SUM(F22:F23)</f>
        <v>0</v>
      </c>
      <c r="G24" s="5"/>
    </row>
    <row r="25" spans="1:7">
      <c r="A25" s="3">
        <v>1</v>
      </c>
      <c r="B25" s="14" t="s">
        <v>18</v>
      </c>
      <c r="C25" s="3"/>
      <c r="D25" s="7">
        <f>май!F25</f>
        <v>1392.27</v>
      </c>
      <c r="E25" s="7">
        <v>222.97</v>
      </c>
      <c r="F25" s="7">
        <f t="shared" ref="F25:F66" si="1">D25+E25</f>
        <v>1615.24</v>
      </c>
      <c r="G25" s="3"/>
    </row>
    <row r="26" spans="1:7">
      <c r="A26" s="3">
        <v>2</v>
      </c>
      <c r="B26" s="12"/>
      <c r="C26" s="3"/>
      <c r="D26" s="7">
        <f>май!F26</f>
        <v>0</v>
      </c>
      <c r="E26" s="7"/>
      <c r="F26" s="7">
        <f t="shared" si="1"/>
        <v>0</v>
      </c>
      <c r="G26" s="3"/>
    </row>
    <row r="27" spans="1:7" s="9" customFormat="1">
      <c r="A27" s="38" t="s">
        <v>9</v>
      </c>
      <c r="B27" s="39"/>
      <c r="C27" s="40"/>
      <c r="D27" s="7">
        <f>май!F27</f>
        <v>1392.27</v>
      </c>
      <c r="E27" s="8">
        <f>SUM(E25:E26)</f>
        <v>222.97</v>
      </c>
      <c r="F27" s="8">
        <f t="shared" si="1"/>
        <v>1615.24</v>
      </c>
      <c r="G27" s="5"/>
    </row>
    <row r="28" spans="1:7">
      <c r="A28" s="3">
        <v>1</v>
      </c>
      <c r="B28" s="3" t="s">
        <v>39</v>
      </c>
      <c r="C28" s="3"/>
      <c r="D28" s="7">
        <f>май!F28</f>
        <v>0</v>
      </c>
      <c r="E28" s="7"/>
      <c r="F28" s="7">
        <f t="shared" si="1"/>
        <v>0</v>
      </c>
      <c r="G28" s="3"/>
    </row>
    <row r="29" spans="1:7" s="34" customFormat="1">
      <c r="A29" s="24">
        <v>2</v>
      </c>
      <c r="B29" s="24" t="s">
        <v>42</v>
      </c>
      <c r="C29" s="24"/>
      <c r="D29" s="7">
        <f>май!F29</f>
        <v>0</v>
      </c>
      <c r="E29" s="19"/>
      <c r="F29" s="19">
        <f t="shared" si="1"/>
        <v>0</v>
      </c>
      <c r="G29" s="24"/>
    </row>
    <row r="30" spans="1:7">
      <c r="A30" s="3">
        <v>3</v>
      </c>
      <c r="B30" s="3" t="s">
        <v>43</v>
      </c>
      <c r="C30" s="3"/>
      <c r="D30" s="7">
        <f>май!F30</f>
        <v>0</v>
      </c>
      <c r="E30" s="7"/>
      <c r="F30" s="7">
        <f t="shared" si="1"/>
        <v>0</v>
      </c>
      <c r="G30" s="3"/>
    </row>
    <row r="31" spans="1:7">
      <c r="A31" s="3">
        <v>4</v>
      </c>
      <c r="B31" s="3"/>
      <c r="C31" s="3"/>
      <c r="D31" s="7">
        <f>май!F31</f>
        <v>0</v>
      </c>
      <c r="E31" s="7"/>
      <c r="F31" s="7">
        <f t="shared" si="1"/>
        <v>0</v>
      </c>
      <c r="G31" s="3"/>
    </row>
    <row r="32" spans="1:7" s="9" customFormat="1">
      <c r="A32" s="38" t="s">
        <v>10</v>
      </c>
      <c r="B32" s="39"/>
      <c r="C32" s="40"/>
      <c r="D32" s="7">
        <f>май!F32</f>
        <v>0</v>
      </c>
      <c r="E32" s="8">
        <f>SUM(E28:E31)</f>
        <v>0</v>
      </c>
      <c r="F32" s="8">
        <f t="shared" si="1"/>
        <v>0</v>
      </c>
      <c r="G32" s="5"/>
    </row>
    <row r="33" spans="1:7">
      <c r="A33" s="3">
        <v>1</v>
      </c>
      <c r="B33" s="3" t="s">
        <v>22</v>
      </c>
      <c r="C33" s="3"/>
      <c r="D33" s="7">
        <f>май!F33</f>
        <v>0</v>
      </c>
      <c r="E33" s="7"/>
      <c r="F33" s="7">
        <f t="shared" si="1"/>
        <v>0</v>
      </c>
      <c r="G33" s="3"/>
    </row>
    <row r="34" spans="1:7">
      <c r="A34" s="3">
        <v>2</v>
      </c>
      <c r="B34" s="3" t="s">
        <v>28</v>
      </c>
      <c r="C34" s="3"/>
      <c r="D34" s="7">
        <f>май!F34</f>
        <v>0</v>
      </c>
      <c r="E34" s="7"/>
      <c r="F34" s="7">
        <f t="shared" si="1"/>
        <v>0</v>
      </c>
      <c r="G34" s="3"/>
    </row>
    <row r="35" spans="1:7" ht="25.5">
      <c r="A35" s="3">
        <v>3</v>
      </c>
      <c r="B35" s="12" t="s">
        <v>70</v>
      </c>
      <c r="C35" s="3"/>
      <c r="D35" s="7">
        <f>май!F35</f>
        <v>4000</v>
      </c>
      <c r="E35" s="7"/>
      <c r="F35" s="7">
        <f t="shared" si="1"/>
        <v>4000</v>
      </c>
      <c r="G35" s="3"/>
    </row>
    <row r="36" spans="1:7">
      <c r="A36" s="3">
        <v>4</v>
      </c>
      <c r="B36" s="12" t="s">
        <v>41</v>
      </c>
      <c r="C36" s="3"/>
      <c r="D36" s="7">
        <f>май!F36</f>
        <v>0</v>
      </c>
      <c r="E36" s="7"/>
      <c r="F36" s="7">
        <f t="shared" si="1"/>
        <v>0</v>
      </c>
      <c r="G36" s="3"/>
    </row>
    <row r="37" spans="1:7">
      <c r="A37" s="3">
        <v>5</v>
      </c>
      <c r="B37" s="12" t="s">
        <v>27</v>
      </c>
      <c r="C37" s="3"/>
      <c r="D37" s="7">
        <f>май!F37</f>
        <v>11770.26</v>
      </c>
      <c r="E37" s="7"/>
      <c r="F37" s="7">
        <f t="shared" si="1"/>
        <v>11770.26</v>
      </c>
      <c r="G37" s="3"/>
    </row>
    <row r="38" spans="1:7">
      <c r="A38" s="3">
        <v>6</v>
      </c>
      <c r="B38" s="3" t="s">
        <v>44</v>
      </c>
      <c r="C38" s="3"/>
      <c r="D38" s="7" t="e">
        <f>май!F38</f>
        <v>#REF!</v>
      </c>
      <c r="E38" s="7"/>
      <c r="F38" s="7" t="e">
        <f t="shared" si="1"/>
        <v>#REF!</v>
      </c>
      <c r="G38" s="3"/>
    </row>
    <row r="39" spans="1:7">
      <c r="A39" s="3">
        <v>7</v>
      </c>
      <c r="B39" s="3" t="s">
        <v>62</v>
      </c>
      <c r="C39" s="3"/>
      <c r="D39" s="7" t="e">
        <f>май!F39</f>
        <v>#REF!</v>
      </c>
      <c r="E39" s="7"/>
      <c r="F39" s="7" t="e">
        <f t="shared" si="1"/>
        <v>#REF!</v>
      </c>
      <c r="G39" s="3"/>
    </row>
    <row r="40" spans="1:7">
      <c r="A40" s="3">
        <v>8</v>
      </c>
      <c r="B40" s="3" t="s">
        <v>48</v>
      </c>
      <c r="C40" s="3"/>
      <c r="D40" s="7" t="e">
        <f>май!F40</f>
        <v>#REF!</v>
      </c>
      <c r="E40" s="7"/>
      <c r="F40" s="7" t="e">
        <f t="shared" si="1"/>
        <v>#REF!</v>
      </c>
      <c r="G40" s="3"/>
    </row>
    <row r="41" spans="1:7">
      <c r="A41" s="3">
        <v>9</v>
      </c>
      <c r="B41" s="3" t="s">
        <v>50</v>
      </c>
      <c r="C41" s="3"/>
      <c r="D41" s="7" t="e">
        <f>май!F41</f>
        <v>#REF!</v>
      </c>
      <c r="E41" s="7"/>
      <c r="F41" s="7" t="e">
        <f t="shared" si="1"/>
        <v>#REF!</v>
      </c>
      <c r="G41" s="3"/>
    </row>
    <row r="42" spans="1:7">
      <c r="A42" s="3">
        <v>10</v>
      </c>
      <c r="B42" s="3" t="s">
        <v>58</v>
      </c>
      <c r="C42" s="3"/>
      <c r="D42" s="7" t="e">
        <f>май!F42</f>
        <v>#REF!</v>
      </c>
      <c r="E42" s="7"/>
      <c r="F42" s="7" t="e">
        <f t="shared" si="1"/>
        <v>#REF!</v>
      </c>
      <c r="G42" s="3"/>
    </row>
    <row r="43" spans="1:7">
      <c r="A43" s="3">
        <v>11</v>
      </c>
      <c r="B43" s="3" t="s">
        <v>59</v>
      </c>
      <c r="C43" s="3"/>
      <c r="D43" s="7" t="e">
        <f>май!F43</f>
        <v>#REF!</v>
      </c>
      <c r="E43" s="7"/>
      <c r="F43" s="7" t="e">
        <f t="shared" si="1"/>
        <v>#REF!</v>
      </c>
      <c r="G43" s="3"/>
    </row>
    <row r="44" spans="1:7">
      <c r="A44" s="3">
        <v>12</v>
      </c>
      <c r="B44" s="3" t="s">
        <v>49</v>
      </c>
      <c r="C44" s="3"/>
      <c r="D44" s="7" t="e">
        <f>май!F44</f>
        <v>#REF!</v>
      </c>
      <c r="E44" s="7"/>
      <c r="F44" s="7" t="e">
        <f t="shared" si="1"/>
        <v>#REF!</v>
      </c>
      <c r="G44" s="3"/>
    </row>
    <row r="45" spans="1:7" ht="13.5" customHeight="1">
      <c r="A45" s="3">
        <v>13</v>
      </c>
      <c r="B45" s="3" t="s">
        <v>23</v>
      </c>
      <c r="C45" s="3"/>
      <c r="D45" s="7" t="e">
        <f>май!F45</f>
        <v>#REF!</v>
      </c>
      <c r="E45" s="7">
        <v>6366</v>
      </c>
      <c r="F45" s="7" t="e">
        <f t="shared" si="1"/>
        <v>#REF!</v>
      </c>
      <c r="G45" s="3"/>
    </row>
    <row r="46" spans="1:7" s="9" customFormat="1">
      <c r="A46" s="38" t="s">
        <v>11</v>
      </c>
      <c r="B46" s="39"/>
      <c r="C46" s="40"/>
      <c r="D46" s="7">
        <f>май!F46</f>
        <v>46876.26</v>
      </c>
      <c r="E46" s="8">
        <f>SUM(E33:E45)</f>
        <v>6366</v>
      </c>
      <c r="F46" s="8">
        <f t="shared" si="1"/>
        <v>53242.26</v>
      </c>
      <c r="G46" s="5"/>
    </row>
    <row r="47" spans="1:7" s="9" customFormat="1">
      <c r="A47" s="25">
        <v>1</v>
      </c>
      <c r="B47" s="3" t="s">
        <v>59</v>
      </c>
      <c r="C47" s="21"/>
      <c r="D47" s="7">
        <f>май!F47</f>
        <v>0</v>
      </c>
      <c r="E47" s="19"/>
      <c r="F47" s="7">
        <f t="shared" si="1"/>
        <v>0</v>
      </c>
      <c r="G47" s="5"/>
    </row>
    <row r="48" spans="1:7" s="9" customFormat="1">
      <c r="A48" s="29">
        <v>2</v>
      </c>
      <c r="B48" s="31" t="s">
        <v>46</v>
      </c>
      <c r="C48" s="21"/>
      <c r="D48" s="7">
        <f>май!F48</f>
        <v>0</v>
      </c>
      <c r="E48" s="19"/>
      <c r="F48" s="7">
        <f t="shared" si="1"/>
        <v>0</v>
      </c>
      <c r="G48" s="5"/>
    </row>
    <row r="49" spans="1:7" s="9" customFormat="1">
      <c r="A49" s="18"/>
      <c r="B49" s="20"/>
      <c r="C49" s="21"/>
      <c r="D49" s="7">
        <f>май!F49</f>
        <v>0</v>
      </c>
      <c r="E49" s="19"/>
      <c r="F49" s="7">
        <f t="shared" si="1"/>
        <v>0</v>
      </c>
      <c r="G49" s="5"/>
    </row>
    <row r="50" spans="1:7" s="9" customFormat="1">
      <c r="A50" s="38" t="s">
        <v>26</v>
      </c>
      <c r="B50" s="39"/>
      <c r="C50" s="40"/>
      <c r="D50" s="7">
        <f>май!F50</f>
        <v>0</v>
      </c>
      <c r="E50" s="8">
        <f>SUM(E47:E49)</f>
        <v>0</v>
      </c>
      <c r="F50" s="8">
        <f t="shared" si="1"/>
        <v>0</v>
      </c>
      <c r="G50" s="5"/>
    </row>
    <row r="51" spans="1:7">
      <c r="A51" s="3">
        <v>1</v>
      </c>
      <c r="B51" s="3" t="s">
        <v>20</v>
      </c>
      <c r="C51" s="3"/>
      <c r="D51" s="7">
        <f>май!F51</f>
        <v>7240</v>
      </c>
      <c r="E51" s="7">
        <v>10540</v>
      </c>
      <c r="F51" s="7">
        <f t="shared" si="1"/>
        <v>17780</v>
      </c>
      <c r="G51" s="3"/>
    </row>
    <row r="52" spans="1:7">
      <c r="A52" s="3">
        <v>2</v>
      </c>
      <c r="B52" s="3" t="s">
        <v>38</v>
      </c>
      <c r="C52" s="3"/>
      <c r="D52" s="7">
        <f>май!F52</f>
        <v>0</v>
      </c>
      <c r="E52" s="7"/>
      <c r="F52" s="7">
        <f t="shared" si="1"/>
        <v>0</v>
      </c>
      <c r="G52" s="3"/>
    </row>
    <row r="53" spans="1:7">
      <c r="A53" s="3">
        <v>3</v>
      </c>
      <c r="B53" s="3" t="s">
        <v>45</v>
      </c>
      <c r="C53" s="3"/>
      <c r="D53" s="7">
        <f>май!F53</f>
        <v>7000</v>
      </c>
      <c r="E53" s="7"/>
      <c r="F53" s="7">
        <f t="shared" si="1"/>
        <v>7000</v>
      </c>
      <c r="G53" s="3"/>
    </row>
    <row r="54" spans="1:7">
      <c r="A54" s="3">
        <v>4</v>
      </c>
      <c r="B54" s="3" t="s">
        <v>29</v>
      </c>
      <c r="C54" s="3"/>
      <c r="D54" s="7">
        <f>май!F54</f>
        <v>0</v>
      </c>
      <c r="E54" s="7"/>
      <c r="F54" s="7">
        <f t="shared" si="1"/>
        <v>0</v>
      </c>
      <c r="G54" s="3"/>
    </row>
    <row r="55" spans="1:7">
      <c r="A55" s="3">
        <v>5</v>
      </c>
      <c r="B55" s="3" t="s">
        <v>63</v>
      </c>
      <c r="C55" s="3"/>
      <c r="D55" s="7">
        <f>май!F55</f>
        <v>0</v>
      </c>
      <c r="E55" s="7"/>
      <c r="F55" s="7">
        <f t="shared" si="1"/>
        <v>0</v>
      </c>
      <c r="G55" s="3"/>
    </row>
    <row r="56" spans="1:7">
      <c r="A56" s="3">
        <v>6</v>
      </c>
      <c r="B56" s="3" t="s">
        <v>64</v>
      </c>
      <c r="C56" s="3"/>
      <c r="D56" s="7" t="e">
        <f>май!F56</f>
        <v>#REF!</v>
      </c>
      <c r="E56" s="7"/>
      <c r="F56" s="7" t="e">
        <f t="shared" si="1"/>
        <v>#REF!</v>
      </c>
      <c r="G56" s="3"/>
    </row>
    <row r="57" spans="1:7">
      <c r="A57" s="3">
        <v>7</v>
      </c>
      <c r="B57" s="3" t="s">
        <v>65</v>
      </c>
      <c r="C57" s="3"/>
      <c r="D57" s="7" t="e">
        <f>май!F57</f>
        <v>#REF!</v>
      </c>
      <c r="E57" s="7"/>
      <c r="F57" s="7" t="e">
        <f t="shared" si="1"/>
        <v>#REF!</v>
      </c>
      <c r="G57" s="3"/>
    </row>
    <row r="58" spans="1:7">
      <c r="A58" s="3">
        <v>8</v>
      </c>
      <c r="B58" s="3" t="s">
        <v>57</v>
      </c>
      <c r="C58" s="3"/>
      <c r="D58" s="7" t="e">
        <f>май!F58</f>
        <v>#REF!</v>
      </c>
      <c r="E58" s="7"/>
      <c r="F58" s="7" t="e">
        <f t="shared" si="1"/>
        <v>#REF!</v>
      </c>
      <c r="G58" s="3"/>
    </row>
    <row r="59" spans="1:7">
      <c r="A59" s="3">
        <v>9</v>
      </c>
      <c r="B59" s="3" t="s">
        <v>34</v>
      </c>
      <c r="C59" s="3"/>
      <c r="D59" s="7" t="e">
        <f>май!F59</f>
        <v>#REF!</v>
      </c>
      <c r="E59" s="7"/>
      <c r="F59" s="7" t="e">
        <f t="shared" si="1"/>
        <v>#REF!</v>
      </c>
      <c r="G59" s="3"/>
    </row>
    <row r="60" spans="1:7">
      <c r="A60" s="3">
        <v>10</v>
      </c>
      <c r="B60" s="3" t="s">
        <v>48</v>
      </c>
      <c r="C60" s="3"/>
      <c r="D60" s="7" t="e">
        <f>май!F60</f>
        <v>#REF!</v>
      </c>
      <c r="E60" s="7"/>
      <c r="F60" s="7" t="e">
        <f t="shared" si="1"/>
        <v>#REF!</v>
      </c>
      <c r="G60" s="3"/>
    </row>
    <row r="61" spans="1:7">
      <c r="A61" s="3">
        <v>11</v>
      </c>
      <c r="B61" s="24" t="s">
        <v>30</v>
      </c>
      <c r="C61" s="24"/>
      <c r="D61" s="7" t="e">
        <f>май!F61</f>
        <v>#REF!</v>
      </c>
      <c r="E61" s="19"/>
      <c r="F61" s="7" t="e">
        <f t="shared" si="1"/>
        <v>#REF!</v>
      </c>
      <c r="G61" s="3"/>
    </row>
    <row r="62" spans="1:7">
      <c r="A62" s="38" t="s">
        <v>19</v>
      </c>
      <c r="B62" s="39"/>
      <c r="C62" s="40"/>
      <c r="D62" s="7">
        <f>май!F62</f>
        <v>14240</v>
      </c>
      <c r="E62" s="8">
        <f>SUM(E51:E61)</f>
        <v>10540</v>
      </c>
      <c r="F62" s="8">
        <f t="shared" si="1"/>
        <v>24780</v>
      </c>
      <c r="G62" s="3"/>
    </row>
    <row r="63" spans="1:7">
      <c r="A63" s="3">
        <v>1</v>
      </c>
      <c r="B63" s="3"/>
      <c r="C63" s="3"/>
      <c r="D63" s="7">
        <f>май!F63</f>
        <v>0</v>
      </c>
      <c r="E63" s="7"/>
      <c r="F63" s="7">
        <f t="shared" si="1"/>
        <v>0</v>
      </c>
      <c r="G63" s="3"/>
    </row>
    <row r="64" spans="1:7">
      <c r="A64" s="3">
        <v>2</v>
      </c>
      <c r="B64" s="3"/>
      <c r="C64" s="3"/>
      <c r="D64" s="7">
        <f>май!F64</f>
        <v>0</v>
      </c>
      <c r="E64" s="7"/>
      <c r="F64" s="7">
        <f t="shared" si="1"/>
        <v>0</v>
      </c>
      <c r="G64" s="3"/>
    </row>
    <row r="65" spans="1:7" s="9" customFormat="1">
      <c r="A65" s="38" t="s">
        <v>25</v>
      </c>
      <c r="B65" s="39"/>
      <c r="C65" s="40"/>
      <c r="D65" s="7">
        <f>май!F65</f>
        <v>0</v>
      </c>
      <c r="E65" s="8">
        <f>SUM(E63:E64)</f>
        <v>0</v>
      </c>
      <c r="F65" s="8">
        <f t="shared" si="1"/>
        <v>0</v>
      </c>
      <c r="G65" s="5"/>
    </row>
    <row r="66" spans="1:7" s="9" customFormat="1">
      <c r="A66" s="38" t="s">
        <v>12</v>
      </c>
      <c r="B66" s="39"/>
      <c r="C66" s="40"/>
      <c r="D66" s="7">
        <f>май!F66</f>
        <v>67883.17</v>
      </c>
      <c r="E66" s="8">
        <f>E12+E21+E27+E32+E46+E65+E62</f>
        <v>19323.59</v>
      </c>
      <c r="F66" s="23">
        <f t="shared" si="1"/>
        <v>87206.76</v>
      </c>
      <c r="G66" s="5"/>
    </row>
    <row r="71" spans="1:7">
      <c r="B71" s="9" t="s">
        <v>16</v>
      </c>
      <c r="E71" s="9" t="s">
        <v>36</v>
      </c>
    </row>
    <row r="72" spans="1:7">
      <c r="B72" s="9"/>
    </row>
    <row r="73" spans="1:7">
      <c r="B73" s="9"/>
    </row>
    <row r="74" spans="1:7">
      <c r="B74" s="9"/>
    </row>
  </sheetData>
  <mergeCells count="13">
    <mergeCell ref="A65:C65"/>
    <mergeCell ref="A66:C66"/>
    <mergeCell ref="A3:G3"/>
    <mergeCell ref="A4:G4"/>
    <mergeCell ref="A5:G5"/>
    <mergeCell ref="A12:C12"/>
    <mergeCell ref="A21:C21"/>
    <mergeCell ref="A27:C27"/>
    <mergeCell ref="A32:C32"/>
    <mergeCell ref="A62:C62"/>
    <mergeCell ref="A50:C50"/>
    <mergeCell ref="A24:C24"/>
    <mergeCell ref="A46:C46"/>
  </mergeCells>
  <phoneticPr fontId="2" type="noConversion"/>
  <pageMargins left="1.03" right="0.23" top="0.26" bottom="0.3" header="0.5" footer="0.5"/>
  <pageSetup paperSize="9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opLeftCell="A22" workbookViewId="0">
      <selection activeCell="D50" sqref="D50:D51"/>
    </sheetView>
  </sheetViews>
  <sheetFormatPr defaultRowHeight="12.75"/>
  <cols>
    <col min="1" max="1" width="4.5703125" customWidth="1"/>
    <col min="2" max="2" width="23" customWidth="1"/>
    <col min="3" max="3" width="15.42578125" customWidth="1"/>
    <col min="4" max="4" width="14.7109375" customWidth="1"/>
    <col min="5" max="5" width="12.85546875" customWidth="1"/>
    <col min="6" max="6" width="15.5703125" customWidth="1"/>
    <col min="7" max="7" width="14.85546875" customWidth="1"/>
  </cols>
  <sheetData>
    <row r="1" spans="1:7">
      <c r="A1" s="9" t="s">
        <v>71</v>
      </c>
      <c r="G1" s="15" t="s">
        <v>0</v>
      </c>
    </row>
    <row r="2" spans="1:7">
      <c r="A2" s="17"/>
    </row>
    <row r="3" spans="1:7" ht="15.75">
      <c r="A3" s="43" t="s">
        <v>1</v>
      </c>
      <c r="B3" s="43"/>
      <c r="C3" s="43"/>
      <c r="D3" s="43"/>
      <c r="E3" s="43"/>
      <c r="F3" s="43"/>
      <c r="G3" s="43"/>
    </row>
    <row r="4" spans="1:7" ht="15.75">
      <c r="A4" s="43" t="s">
        <v>2</v>
      </c>
      <c r="B4" s="43"/>
      <c r="C4" s="43"/>
      <c r="D4" s="43"/>
      <c r="E4" s="43"/>
      <c r="F4" s="43"/>
      <c r="G4" s="43"/>
    </row>
    <row r="5" spans="1:7" ht="15.75">
      <c r="A5" s="43" t="s">
        <v>85</v>
      </c>
      <c r="B5" s="43"/>
      <c r="C5" s="43"/>
      <c r="D5" s="43"/>
      <c r="E5" s="43"/>
      <c r="F5" s="43"/>
      <c r="G5" s="43"/>
    </row>
    <row r="6" spans="1:7" ht="13.5" thickBot="1">
      <c r="G6" s="10" t="s">
        <v>13</v>
      </c>
    </row>
    <row r="7" spans="1:7" ht="39" thickBot="1">
      <c r="A7" s="1" t="s">
        <v>3</v>
      </c>
      <c r="B7" s="1" t="s">
        <v>4</v>
      </c>
      <c r="C7" s="1" t="s">
        <v>5</v>
      </c>
      <c r="D7" s="1" t="s">
        <v>80</v>
      </c>
      <c r="E7" s="1" t="s">
        <v>82</v>
      </c>
      <c r="F7" s="1" t="s">
        <v>6</v>
      </c>
      <c r="G7" s="1" t="s">
        <v>7</v>
      </c>
    </row>
    <row r="8" spans="1:7" ht="13.5" thickBot="1">
      <c r="A8" s="11">
        <v>1</v>
      </c>
      <c r="B8" s="11">
        <v>2</v>
      </c>
      <c r="C8" s="11">
        <v>3</v>
      </c>
      <c r="D8" s="35">
        <v>4</v>
      </c>
      <c r="E8" s="11">
        <v>5</v>
      </c>
      <c r="F8" s="11">
        <v>6</v>
      </c>
      <c r="G8" s="11">
        <v>7</v>
      </c>
    </row>
    <row r="9" spans="1:7">
      <c r="A9" s="4">
        <v>1</v>
      </c>
      <c r="B9" s="13" t="s">
        <v>14</v>
      </c>
      <c r="C9" s="2"/>
      <c r="D9" s="7">
        <f>июнь!F9</f>
        <v>0</v>
      </c>
      <c r="E9" s="6"/>
      <c r="F9" s="22">
        <f t="shared" ref="F9:F23" si="0">D9+E9</f>
        <v>0</v>
      </c>
      <c r="G9" s="2"/>
    </row>
    <row r="10" spans="1:7">
      <c r="A10" s="3">
        <v>2</v>
      </c>
      <c r="B10" s="12" t="s">
        <v>61</v>
      </c>
      <c r="C10" s="3"/>
      <c r="D10" s="7">
        <f>июнь!F10</f>
        <v>0</v>
      </c>
      <c r="E10" s="7"/>
      <c r="F10" s="7">
        <f t="shared" si="0"/>
        <v>0</v>
      </c>
      <c r="G10" s="3"/>
    </row>
    <row r="11" spans="1:7" ht="25.5">
      <c r="A11" s="3">
        <v>3</v>
      </c>
      <c r="B11" s="12" t="s">
        <v>15</v>
      </c>
      <c r="C11" s="3"/>
      <c r="D11" s="7">
        <f>июнь!F11</f>
        <v>0</v>
      </c>
      <c r="E11" s="7"/>
      <c r="F11" s="7">
        <f t="shared" si="0"/>
        <v>0</v>
      </c>
      <c r="G11" s="3"/>
    </row>
    <row r="12" spans="1:7" s="9" customFormat="1">
      <c r="A12" s="38" t="s">
        <v>8</v>
      </c>
      <c r="B12" s="39"/>
      <c r="C12" s="40"/>
      <c r="D12" s="8">
        <f>июнь!F12</f>
        <v>0</v>
      </c>
      <c r="E12" s="8">
        <f>SUM(E9:E11)</f>
        <v>0</v>
      </c>
      <c r="F12" s="8">
        <f t="shared" si="0"/>
        <v>0</v>
      </c>
      <c r="G12" s="5"/>
    </row>
    <row r="13" spans="1:7">
      <c r="A13" s="3">
        <v>1</v>
      </c>
      <c r="B13" s="12" t="s">
        <v>21</v>
      </c>
      <c r="C13" s="3"/>
      <c r="D13" s="7">
        <f>июнь!F13</f>
        <v>4259.8</v>
      </c>
      <c r="E13" s="7">
        <v>855.5</v>
      </c>
      <c r="F13" s="7">
        <f t="shared" si="0"/>
        <v>5115.3</v>
      </c>
      <c r="G13" s="3"/>
    </row>
    <row r="14" spans="1:7" ht="25.5">
      <c r="A14" s="3">
        <v>2</v>
      </c>
      <c r="B14" s="30" t="s">
        <v>40</v>
      </c>
      <c r="C14" s="3"/>
      <c r="D14" s="7">
        <f>июнь!F14</f>
        <v>2199.12</v>
      </c>
      <c r="E14" s="7">
        <v>442.44</v>
      </c>
      <c r="F14" s="7">
        <f t="shared" si="0"/>
        <v>2641.56</v>
      </c>
      <c r="G14" s="3"/>
    </row>
    <row r="15" spans="1:7">
      <c r="A15" s="3">
        <v>3</v>
      </c>
      <c r="B15" s="30" t="s">
        <v>47</v>
      </c>
      <c r="C15" s="3"/>
      <c r="D15" s="7">
        <f>июнь!F15</f>
        <v>0</v>
      </c>
      <c r="E15" s="7"/>
      <c r="F15" s="7">
        <f t="shared" si="0"/>
        <v>0</v>
      </c>
      <c r="G15" s="3"/>
    </row>
    <row r="16" spans="1:7">
      <c r="A16" s="3">
        <v>4</v>
      </c>
      <c r="B16" s="30" t="s">
        <v>33</v>
      </c>
      <c r="C16" s="3"/>
      <c r="D16" s="7">
        <f>июнь!F16</f>
        <v>0</v>
      </c>
      <c r="E16" s="7"/>
      <c r="F16" s="7">
        <f t="shared" si="0"/>
        <v>0</v>
      </c>
      <c r="G16" s="3"/>
    </row>
    <row r="17" spans="1:7">
      <c r="A17" s="3">
        <v>5</v>
      </c>
      <c r="B17" s="16" t="s">
        <v>32</v>
      </c>
      <c r="C17" s="3"/>
      <c r="D17" s="7" t="e">
        <f>июнь!F17</f>
        <v>#REF!</v>
      </c>
      <c r="E17" s="7">
        <v>29.03</v>
      </c>
      <c r="F17" s="7" t="e">
        <f t="shared" si="0"/>
        <v>#REF!</v>
      </c>
      <c r="G17" s="3"/>
    </row>
    <row r="18" spans="1:7">
      <c r="A18" s="3">
        <v>6</v>
      </c>
      <c r="B18" s="12" t="s">
        <v>24</v>
      </c>
      <c r="C18" s="3"/>
      <c r="D18" s="7" t="e">
        <f>июнь!F18</f>
        <v>#REF!</v>
      </c>
      <c r="E18" s="7">
        <v>1000</v>
      </c>
      <c r="F18" s="7" t="e">
        <f t="shared" si="0"/>
        <v>#REF!</v>
      </c>
      <c r="G18" s="3" t="s">
        <v>75</v>
      </c>
    </row>
    <row r="19" spans="1:7" ht="25.5">
      <c r="A19" s="3">
        <v>7</v>
      </c>
      <c r="B19" s="12" t="s">
        <v>66</v>
      </c>
      <c r="C19" s="3"/>
      <c r="D19" s="7" t="e">
        <f>июнь!F19</f>
        <v>#REF!</v>
      </c>
      <c r="E19" s="7"/>
      <c r="F19" s="7" t="e">
        <f t="shared" si="0"/>
        <v>#REF!</v>
      </c>
      <c r="G19" s="3"/>
    </row>
    <row r="20" spans="1:7">
      <c r="A20" s="3">
        <v>8</v>
      </c>
      <c r="B20" s="12" t="s">
        <v>35</v>
      </c>
      <c r="C20" s="3"/>
      <c r="D20" s="7" t="e">
        <f>июнь!F20</f>
        <v>#REF!</v>
      </c>
      <c r="E20" s="7"/>
      <c r="F20" s="7" t="e">
        <f t="shared" si="0"/>
        <v>#REF!</v>
      </c>
      <c r="G20" s="3"/>
    </row>
    <row r="21" spans="1:7" s="9" customFormat="1">
      <c r="A21" s="38" t="s">
        <v>17</v>
      </c>
      <c r="B21" s="39"/>
      <c r="C21" s="40"/>
      <c r="D21" s="8">
        <f>июнь!F21</f>
        <v>7569.2599999999993</v>
      </c>
      <c r="E21" s="8">
        <f>SUM(E13:E20)</f>
        <v>2326.9700000000003</v>
      </c>
      <c r="F21" s="8">
        <f t="shared" si="0"/>
        <v>9896.23</v>
      </c>
      <c r="G21" s="5"/>
    </row>
    <row r="22" spans="1:7" s="9" customFormat="1">
      <c r="A22" s="29">
        <v>1</v>
      </c>
      <c r="B22" s="26" t="s">
        <v>51</v>
      </c>
      <c r="C22" s="27"/>
      <c r="D22" s="7">
        <f>июнь!F22</f>
        <v>0</v>
      </c>
      <c r="E22" s="19"/>
      <c r="F22" s="7">
        <f t="shared" si="0"/>
        <v>0</v>
      </c>
      <c r="G22" s="5"/>
    </row>
    <row r="23" spans="1:7" s="9" customFormat="1">
      <c r="A23" s="18"/>
      <c r="B23" s="28"/>
      <c r="C23" s="27"/>
      <c r="D23" s="7">
        <f>июнь!F23</f>
        <v>0</v>
      </c>
      <c r="E23" s="8"/>
      <c r="F23" s="7">
        <f t="shared" si="0"/>
        <v>0</v>
      </c>
      <c r="G23" s="5"/>
    </row>
    <row r="24" spans="1:7" s="9" customFormat="1">
      <c r="A24" s="38" t="s">
        <v>37</v>
      </c>
      <c r="B24" s="39"/>
      <c r="C24" s="40"/>
      <c r="D24" s="8">
        <f>июнь!F24</f>
        <v>0</v>
      </c>
      <c r="E24" s="8">
        <f>SUM(E22:E23)</f>
        <v>0</v>
      </c>
      <c r="F24" s="8">
        <f>SUM(F22:F23)</f>
        <v>0</v>
      </c>
      <c r="G24" s="5"/>
    </row>
    <row r="25" spans="1:7">
      <c r="A25" s="3">
        <v>1</v>
      </c>
      <c r="B25" s="14" t="s">
        <v>18</v>
      </c>
      <c r="C25" s="3"/>
      <c r="D25" s="7">
        <f>июнь!F25</f>
        <v>1615.24</v>
      </c>
      <c r="E25" s="7">
        <v>35.880000000000003</v>
      </c>
      <c r="F25" s="7">
        <f t="shared" ref="F25:F65" si="1">D25+E25</f>
        <v>1651.1200000000001</v>
      </c>
      <c r="G25" s="3"/>
    </row>
    <row r="26" spans="1:7">
      <c r="A26" s="3">
        <v>2</v>
      </c>
      <c r="B26" s="12"/>
      <c r="C26" s="3"/>
      <c r="D26" s="7">
        <f>июнь!F26</f>
        <v>0</v>
      </c>
      <c r="E26" s="7"/>
      <c r="F26" s="7">
        <f t="shared" si="1"/>
        <v>0</v>
      </c>
      <c r="G26" s="3"/>
    </row>
    <row r="27" spans="1:7" s="9" customFormat="1">
      <c r="A27" s="38" t="s">
        <v>9</v>
      </c>
      <c r="B27" s="39"/>
      <c r="C27" s="40"/>
      <c r="D27" s="36">
        <f>июнь!F27</f>
        <v>1615.24</v>
      </c>
      <c r="E27" s="8">
        <f>SUM(E25:E26)</f>
        <v>35.880000000000003</v>
      </c>
      <c r="F27" s="8">
        <f t="shared" si="1"/>
        <v>1651.1200000000001</v>
      </c>
      <c r="G27" s="5"/>
    </row>
    <row r="28" spans="1:7">
      <c r="A28" s="3">
        <v>1</v>
      </c>
      <c r="B28" s="3" t="s">
        <v>39</v>
      </c>
      <c r="C28" s="3"/>
      <c r="D28" s="7">
        <f>июнь!F28</f>
        <v>0</v>
      </c>
      <c r="E28" s="7">
        <v>750</v>
      </c>
      <c r="F28" s="7">
        <f t="shared" si="1"/>
        <v>750</v>
      </c>
      <c r="G28" s="3"/>
    </row>
    <row r="29" spans="1:7" s="34" customFormat="1">
      <c r="A29" s="24">
        <v>2</v>
      </c>
      <c r="B29" s="24" t="s">
        <v>42</v>
      </c>
      <c r="C29" s="24"/>
      <c r="D29" s="7">
        <f>июнь!F29</f>
        <v>0</v>
      </c>
      <c r="E29" s="19"/>
      <c r="F29" s="19">
        <f t="shared" si="1"/>
        <v>0</v>
      </c>
      <c r="G29" s="24"/>
    </row>
    <row r="30" spans="1:7">
      <c r="A30" s="3">
        <v>3</v>
      </c>
      <c r="B30" s="3" t="s">
        <v>43</v>
      </c>
      <c r="C30" s="3"/>
      <c r="D30" s="7">
        <f>июнь!F30</f>
        <v>0</v>
      </c>
      <c r="E30" s="7"/>
      <c r="F30" s="7">
        <f t="shared" si="1"/>
        <v>0</v>
      </c>
      <c r="G30" s="3"/>
    </row>
    <row r="31" spans="1:7">
      <c r="A31" s="3">
        <v>4</v>
      </c>
      <c r="B31" s="3"/>
      <c r="C31" s="3"/>
      <c r="D31" s="7">
        <f>июнь!F31</f>
        <v>0</v>
      </c>
      <c r="E31" s="7"/>
      <c r="F31" s="7">
        <f t="shared" si="1"/>
        <v>0</v>
      </c>
      <c r="G31" s="3"/>
    </row>
    <row r="32" spans="1:7" s="9" customFormat="1">
      <c r="A32" s="38" t="s">
        <v>10</v>
      </c>
      <c r="B32" s="39"/>
      <c r="C32" s="40"/>
      <c r="D32" s="8">
        <f>июнь!F32</f>
        <v>0</v>
      </c>
      <c r="E32" s="8">
        <f>SUM(E28:E31)</f>
        <v>750</v>
      </c>
      <c r="F32" s="8">
        <f t="shared" si="1"/>
        <v>750</v>
      </c>
      <c r="G32" s="5"/>
    </row>
    <row r="33" spans="1:7">
      <c r="A33" s="3">
        <v>1</v>
      </c>
      <c r="B33" s="3" t="s">
        <v>22</v>
      </c>
      <c r="C33" s="3"/>
      <c r="D33" s="7">
        <f>июнь!F33</f>
        <v>0</v>
      </c>
      <c r="E33" s="7"/>
      <c r="F33" s="7">
        <f t="shared" si="1"/>
        <v>0</v>
      </c>
      <c r="G33" s="3"/>
    </row>
    <row r="34" spans="1:7">
      <c r="A34" s="3">
        <v>2</v>
      </c>
      <c r="B34" s="3" t="s">
        <v>28</v>
      </c>
      <c r="C34" s="3"/>
      <c r="D34" s="7">
        <f>июнь!F34</f>
        <v>0</v>
      </c>
      <c r="E34" s="7"/>
      <c r="F34" s="7">
        <f t="shared" si="1"/>
        <v>0</v>
      </c>
      <c r="G34" s="3"/>
    </row>
    <row r="35" spans="1:7" ht="25.5">
      <c r="A35" s="3">
        <v>3</v>
      </c>
      <c r="B35" s="12" t="s">
        <v>70</v>
      </c>
      <c r="C35" s="3"/>
      <c r="D35" s="7">
        <f>июнь!F35</f>
        <v>4000</v>
      </c>
      <c r="E35" s="7"/>
      <c r="F35" s="7">
        <f t="shared" si="1"/>
        <v>4000</v>
      </c>
      <c r="G35" s="3"/>
    </row>
    <row r="36" spans="1:7">
      <c r="A36" s="3">
        <v>4</v>
      </c>
      <c r="B36" s="12" t="s">
        <v>41</v>
      </c>
      <c r="C36" s="3"/>
      <c r="D36" s="7">
        <f>июнь!F36</f>
        <v>0</v>
      </c>
      <c r="E36" s="7"/>
      <c r="F36" s="7">
        <f t="shared" si="1"/>
        <v>0</v>
      </c>
      <c r="G36" s="3"/>
    </row>
    <row r="37" spans="1:7">
      <c r="A37" s="3">
        <v>5</v>
      </c>
      <c r="B37" s="12" t="s">
        <v>27</v>
      </c>
      <c r="C37" s="3"/>
      <c r="D37" s="7">
        <f>июнь!F37</f>
        <v>11770.26</v>
      </c>
      <c r="E37" s="7"/>
      <c r="F37" s="7">
        <f t="shared" si="1"/>
        <v>11770.26</v>
      </c>
      <c r="G37" s="3"/>
    </row>
    <row r="38" spans="1:7">
      <c r="A38" s="3">
        <v>6</v>
      </c>
      <c r="B38" s="3" t="s">
        <v>44</v>
      </c>
      <c r="C38" s="3"/>
      <c r="D38" s="7" t="e">
        <f>июнь!F38</f>
        <v>#REF!</v>
      </c>
      <c r="E38" s="7"/>
      <c r="F38" s="7" t="e">
        <f t="shared" si="1"/>
        <v>#REF!</v>
      </c>
      <c r="G38" s="3"/>
    </row>
    <row r="39" spans="1:7">
      <c r="A39" s="3">
        <v>7</v>
      </c>
      <c r="B39" s="3" t="s">
        <v>62</v>
      </c>
      <c r="C39" s="3"/>
      <c r="D39" s="7" t="e">
        <f>июнь!F39</f>
        <v>#REF!</v>
      </c>
      <c r="E39" s="7"/>
      <c r="F39" s="7" t="e">
        <f t="shared" si="1"/>
        <v>#REF!</v>
      </c>
      <c r="G39" s="3"/>
    </row>
    <row r="40" spans="1:7">
      <c r="A40" s="3">
        <v>8</v>
      </c>
      <c r="B40" s="3" t="s">
        <v>48</v>
      </c>
      <c r="C40" s="3"/>
      <c r="D40" s="7" t="e">
        <f>июнь!F40</f>
        <v>#REF!</v>
      </c>
      <c r="E40" s="7"/>
      <c r="F40" s="7" t="e">
        <f t="shared" si="1"/>
        <v>#REF!</v>
      </c>
      <c r="G40" s="3"/>
    </row>
    <row r="41" spans="1:7">
      <c r="A41" s="3">
        <v>9</v>
      </c>
      <c r="B41" s="3" t="s">
        <v>50</v>
      </c>
      <c r="C41" s="3"/>
      <c r="D41" s="7" t="e">
        <f>июнь!F41</f>
        <v>#REF!</v>
      </c>
      <c r="E41" s="7"/>
      <c r="F41" s="7" t="e">
        <f t="shared" si="1"/>
        <v>#REF!</v>
      </c>
      <c r="G41" s="3"/>
    </row>
    <row r="42" spans="1:7">
      <c r="A42" s="3">
        <v>10</v>
      </c>
      <c r="B42" s="3" t="s">
        <v>58</v>
      </c>
      <c r="C42" s="3"/>
      <c r="D42" s="7" t="e">
        <f>июнь!F42</f>
        <v>#REF!</v>
      </c>
      <c r="E42" s="7"/>
      <c r="F42" s="7" t="e">
        <f t="shared" si="1"/>
        <v>#REF!</v>
      </c>
      <c r="G42" s="3"/>
    </row>
    <row r="43" spans="1:7">
      <c r="A43" s="3">
        <v>11</v>
      </c>
      <c r="B43" s="3" t="s">
        <v>59</v>
      </c>
      <c r="C43" s="3"/>
      <c r="D43" s="7" t="e">
        <f>июнь!F43</f>
        <v>#REF!</v>
      </c>
      <c r="E43" s="7"/>
      <c r="F43" s="7" t="e">
        <f t="shared" si="1"/>
        <v>#REF!</v>
      </c>
      <c r="G43" s="3"/>
    </row>
    <row r="44" spans="1:7">
      <c r="A44" s="3">
        <v>12</v>
      </c>
      <c r="B44" s="3" t="s">
        <v>49</v>
      </c>
      <c r="C44" s="3"/>
      <c r="D44" s="7" t="e">
        <f>июнь!F44</f>
        <v>#REF!</v>
      </c>
      <c r="E44" s="7"/>
      <c r="F44" s="7" t="e">
        <f t="shared" si="1"/>
        <v>#REF!</v>
      </c>
      <c r="G44" s="3"/>
    </row>
    <row r="45" spans="1:7" ht="13.5" customHeight="1">
      <c r="A45" s="3">
        <v>13</v>
      </c>
      <c r="B45" s="3" t="s">
        <v>23</v>
      </c>
      <c r="C45" s="3"/>
      <c r="D45" s="7" t="e">
        <f>июнь!F45</f>
        <v>#REF!</v>
      </c>
      <c r="E45" s="7">
        <v>6368</v>
      </c>
      <c r="F45" s="7" t="e">
        <f t="shared" si="1"/>
        <v>#REF!</v>
      </c>
      <c r="G45" s="3"/>
    </row>
    <row r="46" spans="1:7" s="9" customFormat="1">
      <c r="A46" s="38" t="s">
        <v>11</v>
      </c>
      <c r="B46" s="39"/>
      <c r="C46" s="40"/>
      <c r="D46" s="8">
        <f>июнь!F46</f>
        <v>53242.26</v>
      </c>
      <c r="E46" s="8">
        <f>SUM(E33:E45)</f>
        <v>6368</v>
      </c>
      <c r="F46" s="8">
        <f t="shared" si="1"/>
        <v>59610.26</v>
      </c>
      <c r="G46" s="5"/>
    </row>
    <row r="47" spans="1:7" s="9" customFormat="1">
      <c r="A47" s="25">
        <v>1</v>
      </c>
      <c r="B47" s="3" t="s">
        <v>59</v>
      </c>
      <c r="C47" s="21"/>
      <c r="D47" s="7">
        <f>июнь!F47</f>
        <v>0</v>
      </c>
      <c r="E47" s="19"/>
      <c r="F47" s="7">
        <f t="shared" si="1"/>
        <v>0</v>
      </c>
      <c r="G47" s="5"/>
    </row>
    <row r="48" spans="1:7" s="9" customFormat="1">
      <c r="A48" s="29">
        <v>2</v>
      </c>
      <c r="B48" s="31" t="s">
        <v>46</v>
      </c>
      <c r="C48" s="21"/>
      <c r="D48" s="7">
        <f>июнь!F48</f>
        <v>0</v>
      </c>
      <c r="E48" s="19">
        <v>14.16</v>
      </c>
      <c r="F48" s="7">
        <f t="shared" si="1"/>
        <v>14.16</v>
      </c>
      <c r="G48" s="5"/>
    </row>
    <row r="49" spans="1:7" s="9" customFormat="1">
      <c r="A49" s="18"/>
      <c r="B49" s="20"/>
      <c r="C49" s="21"/>
      <c r="D49" s="7">
        <f>июнь!F49</f>
        <v>0</v>
      </c>
      <c r="E49" s="19"/>
      <c r="F49" s="7">
        <f t="shared" si="1"/>
        <v>0</v>
      </c>
      <c r="G49" s="5"/>
    </row>
    <row r="50" spans="1:7" s="9" customFormat="1">
      <c r="A50" s="38" t="s">
        <v>26</v>
      </c>
      <c r="B50" s="39"/>
      <c r="C50" s="40"/>
      <c r="D50" s="7">
        <f>июнь!F50</f>
        <v>0</v>
      </c>
      <c r="E50" s="8">
        <f>SUM(E47:E49)</f>
        <v>14.16</v>
      </c>
      <c r="F50" s="8">
        <f t="shared" si="1"/>
        <v>14.16</v>
      </c>
      <c r="G50" s="5"/>
    </row>
    <row r="51" spans="1:7">
      <c r="A51" s="3">
        <v>1</v>
      </c>
      <c r="B51" s="3" t="s">
        <v>20</v>
      </c>
      <c r="C51" s="3"/>
      <c r="D51" s="7">
        <f>июнь!F51</f>
        <v>17780</v>
      </c>
      <c r="E51" s="7"/>
      <c r="F51" s="7">
        <f t="shared" si="1"/>
        <v>17780</v>
      </c>
      <c r="G51" s="3"/>
    </row>
    <row r="52" spans="1:7">
      <c r="A52" s="3">
        <v>2</v>
      </c>
      <c r="B52" s="3" t="s">
        <v>38</v>
      </c>
      <c r="C52" s="3"/>
      <c r="D52" s="7">
        <f>июнь!F52</f>
        <v>0</v>
      </c>
      <c r="E52" s="7"/>
      <c r="F52" s="7">
        <f t="shared" si="1"/>
        <v>0</v>
      </c>
      <c r="G52" s="3"/>
    </row>
    <row r="53" spans="1:7">
      <c r="A53" s="3">
        <v>3</v>
      </c>
      <c r="B53" s="3" t="s">
        <v>45</v>
      </c>
      <c r="C53" s="3"/>
      <c r="D53" s="7">
        <f>июнь!F53</f>
        <v>7000</v>
      </c>
      <c r="E53" s="7"/>
      <c r="F53" s="7">
        <f t="shared" si="1"/>
        <v>7000</v>
      </c>
      <c r="G53" s="3"/>
    </row>
    <row r="54" spans="1:7">
      <c r="A54" s="3">
        <v>4</v>
      </c>
      <c r="B54" s="3" t="s">
        <v>29</v>
      </c>
      <c r="C54" s="3"/>
      <c r="D54" s="7">
        <f>июнь!F54</f>
        <v>0</v>
      </c>
      <c r="E54" s="7"/>
      <c r="F54" s="7">
        <f t="shared" si="1"/>
        <v>0</v>
      </c>
      <c r="G54" s="3"/>
    </row>
    <row r="55" spans="1:7">
      <c r="A55" s="3">
        <v>5</v>
      </c>
      <c r="B55" s="3" t="s">
        <v>63</v>
      </c>
      <c r="C55" s="3"/>
      <c r="D55" s="7">
        <f>июнь!F55</f>
        <v>0</v>
      </c>
      <c r="E55" s="7"/>
      <c r="F55" s="7">
        <f t="shared" si="1"/>
        <v>0</v>
      </c>
      <c r="G55" s="3"/>
    </row>
    <row r="56" spans="1:7">
      <c r="A56" s="3">
        <v>6</v>
      </c>
      <c r="B56" s="3" t="s">
        <v>64</v>
      </c>
      <c r="C56" s="3"/>
      <c r="D56" s="7" t="e">
        <f>июнь!F56</f>
        <v>#REF!</v>
      </c>
      <c r="E56" s="7"/>
      <c r="F56" s="7" t="e">
        <f t="shared" si="1"/>
        <v>#REF!</v>
      </c>
      <c r="G56" s="3"/>
    </row>
    <row r="57" spans="1:7">
      <c r="A57" s="3">
        <v>7</v>
      </c>
      <c r="B57" s="3" t="s">
        <v>65</v>
      </c>
      <c r="C57" s="3"/>
      <c r="D57" s="7" t="e">
        <f>июнь!F57</f>
        <v>#REF!</v>
      </c>
      <c r="E57" s="7"/>
      <c r="F57" s="7" t="e">
        <f t="shared" si="1"/>
        <v>#REF!</v>
      </c>
      <c r="G57" s="3"/>
    </row>
    <row r="58" spans="1:7">
      <c r="A58" s="3">
        <v>8</v>
      </c>
      <c r="B58" s="3" t="s">
        <v>57</v>
      </c>
      <c r="C58" s="3"/>
      <c r="D58" s="7" t="e">
        <f>июнь!F58</f>
        <v>#REF!</v>
      </c>
      <c r="E58" s="7"/>
      <c r="F58" s="7" t="e">
        <f t="shared" si="1"/>
        <v>#REF!</v>
      </c>
      <c r="G58" s="3"/>
    </row>
    <row r="59" spans="1:7">
      <c r="A59" s="3">
        <v>9</v>
      </c>
      <c r="B59" s="3" t="s">
        <v>34</v>
      </c>
      <c r="C59" s="3"/>
      <c r="D59" s="7" t="e">
        <f>июнь!F59</f>
        <v>#REF!</v>
      </c>
      <c r="E59" s="7"/>
      <c r="F59" s="7" t="e">
        <f t="shared" si="1"/>
        <v>#REF!</v>
      </c>
      <c r="G59" s="3"/>
    </row>
    <row r="60" spans="1:7">
      <c r="A60" s="3">
        <v>10</v>
      </c>
      <c r="B60" s="3" t="s">
        <v>86</v>
      </c>
      <c r="C60" s="3"/>
      <c r="D60" s="7" t="e">
        <f>июнь!F60</f>
        <v>#REF!</v>
      </c>
      <c r="E60" s="7">
        <v>12800</v>
      </c>
      <c r="F60" s="7" t="e">
        <f t="shared" si="1"/>
        <v>#REF!</v>
      </c>
      <c r="G60" s="3"/>
    </row>
    <row r="61" spans="1:7">
      <c r="A61" s="3">
        <v>11</v>
      </c>
      <c r="B61" s="24" t="s">
        <v>30</v>
      </c>
      <c r="C61" s="24"/>
      <c r="D61" s="7" t="e">
        <f>июнь!F61</f>
        <v>#REF!</v>
      </c>
      <c r="E61" s="19"/>
      <c r="F61" s="7" t="e">
        <f t="shared" si="1"/>
        <v>#REF!</v>
      </c>
      <c r="G61" s="3"/>
    </row>
    <row r="62" spans="1:7">
      <c r="A62" s="38" t="s">
        <v>19</v>
      </c>
      <c r="B62" s="39"/>
      <c r="C62" s="40"/>
      <c r="D62" s="8">
        <f>июнь!F62</f>
        <v>24780</v>
      </c>
      <c r="E62" s="8">
        <f>SUM(E51:E61)</f>
        <v>12800</v>
      </c>
      <c r="F62" s="8">
        <f t="shared" si="1"/>
        <v>37580</v>
      </c>
      <c r="G62" s="3"/>
    </row>
    <row r="63" spans="1:7">
      <c r="A63" s="3">
        <v>1</v>
      </c>
      <c r="B63" s="3"/>
      <c r="C63" s="3"/>
      <c r="D63" s="7">
        <f>июнь!F63</f>
        <v>0</v>
      </c>
      <c r="E63" s="7"/>
      <c r="F63" s="7">
        <f t="shared" si="1"/>
        <v>0</v>
      </c>
      <c r="G63" s="3"/>
    </row>
    <row r="64" spans="1:7">
      <c r="A64" s="3">
        <v>2</v>
      </c>
      <c r="B64" s="3"/>
      <c r="C64" s="3"/>
      <c r="D64" s="7">
        <f>июнь!F64</f>
        <v>0</v>
      </c>
      <c r="E64" s="7"/>
      <c r="F64" s="7">
        <f t="shared" si="1"/>
        <v>0</v>
      </c>
      <c r="G64" s="3"/>
    </row>
    <row r="65" spans="1:7" s="9" customFormat="1">
      <c r="A65" s="38" t="s">
        <v>25</v>
      </c>
      <c r="B65" s="39"/>
      <c r="C65" s="40"/>
      <c r="D65" s="7">
        <f>июнь!F65</f>
        <v>0</v>
      </c>
      <c r="E65" s="8">
        <f>SUM(E63:E64)</f>
        <v>0</v>
      </c>
      <c r="F65" s="8">
        <f t="shared" si="1"/>
        <v>0</v>
      </c>
      <c r="G65" s="5"/>
    </row>
    <row r="66" spans="1:7" s="9" customFormat="1">
      <c r="A66" s="38" t="s">
        <v>12</v>
      </c>
      <c r="B66" s="39"/>
      <c r="C66" s="40"/>
      <c r="D66" s="8">
        <f>июнь!F66</f>
        <v>87206.76</v>
      </c>
      <c r="E66" s="8">
        <f>E12+E21+E27+E32+E46+E65+E62+E50</f>
        <v>22295.01</v>
      </c>
      <c r="F66" s="23">
        <f>F12+F21+F24+F27+F32+F46+F62+F65+F50</f>
        <v>109501.77</v>
      </c>
      <c r="G66" s="5"/>
    </row>
    <row r="71" spans="1:7">
      <c r="B71" s="9" t="s">
        <v>16</v>
      </c>
      <c r="E71" s="9" t="s">
        <v>36</v>
      </c>
    </row>
    <row r="72" spans="1:7">
      <c r="B72" s="9"/>
    </row>
    <row r="73" spans="1:7">
      <c r="B73" s="9"/>
    </row>
    <row r="74" spans="1:7">
      <c r="B74" s="9"/>
    </row>
  </sheetData>
  <mergeCells count="13">
    <mergeCell ref="A65:C65"/>
    <mergeCell ref="A66:C66"/>
    <mergeCell ref="A3:G3"/>
    <mergeCell ref="A4:G4"/>
    <mergeCell ref="A5:G5"/>
    <mergeCell ref="A12:C12"/>
    <mergeCell ref="A21:C21"/>
    <mergeCell ref="A27:C27"/>
    <mergeCell ref="A32:C32"/>
    <mergeCell ref="A62:C62"/>
    <mergeCell ref="A50:C50"/>
    <mergeCell ref="A24:C24"/>
    <mergeCell ref="A46:C46"/>
  </mergeCells>
  <phoneticPr fontId="2" type="noConversion"/>
  <pageMargins left="1.03" right="0.23" top="0.26" bottom="0.3" header="0.5" footer="0.5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март11</vt:lpstr>
      <vt:lpstr>июнь11</vt:lpstr>
      <vt:lpstr>сентябрь11 </vt:lpstr>
      <vt:lpstr>декабрь11 </vt:lpstr>
      <vt:lpstr>фев10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2018-04-02T09:36:35Z</cp:lastPrinted>
  <dcterms:created xsi:type="dcterms:W3CDTF">2006-04-24T09:12:39Z</dcterms:created>
  <dcterms:modified xsi:type="dcterms:W3CDTF">2018-04-02T09:36:36Z</dcterms:modified>
</cp:coreProperties>
</file>