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<sst xmlns="http://schemas.openxmlformats.org/spreadsheetml/2006/main" count="293" uniqueCount="118">
  <si>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</si>
  <si>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</si>
  <si>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</si>
  <si>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</si>
  <si>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</si>
  <si>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</si>
  <si>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</si>
  <si>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</si>
  <si>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</si>
  <si>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</si>
  <si>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</si>
  <si>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</si>
  <si>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</si>
  <si>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</si>
  <si>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</si>
  <si>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</si>
  <si>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</si>
  <si>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</si>
  <si>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</si>
  <si>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</si>
  <si>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</si>
  <si>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</si>
  <si>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</si>
  <si>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</si>
  <si>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</si>
  <si>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</si>
  <si>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</si>
  <si>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</si>
  <si>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</si>
  <si>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</si>
  <si>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</si>
  <si>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</si>
  <si>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</si>
  <si>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</si>
  <si>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3.3.1.</t>
  </si>
  <si>
    <t>4.3.1.</t>
  </si>
  <si>
    <t>5.3.1.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</si>
  <si>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</si>
  <si>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</si>
  <si>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</si>
  <si>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</si>
  <si>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2.3.3.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</si>
  <si>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</si>
  <si>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</si>
  <si>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</si>
  <si>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Администрация городского округа ЗАТО Свободный</t>
  </si>
  <si>
    <t>2019 год</t>
  </si>
  <si>
    <t>2020 год</t>
  </si>
  <si>
    <t>"Развитие городского хозяйства"</t>
  </si>
  <si>
    <t xml:space="preserve">Администрация городского округа ЗАТО Свободный  </t>
  </si>
  <si>
    <t>Установка частотного преобразования на оборудовании котельной №88,89</t>
  </si>
  <si>
    <t>1.</t>
  </si>
  <si>
    <t>2.3.2.</t>
  </si>
  <si>
    <t>4.</t>
  </si>
  <si>
    <t>5.3.2.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</si>
  <si>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</si>
  <si>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 xml:space="preserve">Оснащение индивидуальными приборами учета  муниципальных квартир городского округа ЗАТО Свободный  </t>
  </si>
  <si>
    <t>3.1.1.</t>
  </si>
  <si>
    <t>5.3.3.</t>
  </si>
  <si>
    <t>2.3.4.</t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</si>
  <si>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</si>
  <si>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</si>
  <si>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</si>
  <si>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Задача 1. Обеспечение развития коммунальных систем и повышение качества предоставляемых коммунальных услуг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</si>
  <si>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</si>
  <si>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территориии городского округа</t>
  </si>
  <si>
    <t>Обеспечение исполнения иных полномочий в жилищной сфере</t>
  </si>
  <si>
    <t>Обеспечение исполнения иных полномочий в сфере коммунального хозяйства</t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</si>
  <si>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</si>
  <si>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</si>
  <si>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Задача 3. Исполнение иных полномочий в жилищной сфере</t>
  </si>
  <si>
    <t>Цель 1. Повышение надежности систем и качества предоставляемых коммунальных услуг</t>
  </si>
  <si>
    <t>П.5</t>
  </si>
  <si>
    <t>П.6</t>
  </si>
  <si>
    <t>П.8</t>
  </si>
  <si>
    <t>П.10</t>
  </si>
  <si>
    <t>П.21</t>
  </si>
  <si>
    <t>П.19</t>
  </si>
  <si>
    <t>П.25</t>
  </si>
  <si>
    <t>П.30</t>
  </si>
  <si>
    <t>П.31</t>
  </si>
  <si>
    <t>3.1.2.</t>
  </si>
  <si>
    <t>П.14            П.15          П.17</t>
  </si>
  <si>
    <r>
      <t xml:space="preserve">Обеспечение проведения капитального ремонта  и модернизации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</si>
  <si>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Строительство комплекса очистных сооружений бытовой канализации, модернизация котельной</t>
  </si>
  <si>
    <t xml:space="preserve">Всего по подпрограмме  4   "Развитие дорожной деятельности",  в том числе:                              </t>
  </si>
  <si>
    <t xml:space="preserve">Всего по муниципальной  программе, в том числе:       </t>
  </si>
  <si>
    <t xml:space="preserve">Капитальные вложения                                            </t>
  </si>
  <si>
    <t xml:space="preserve">Прочие нужды                              </t>
  </si>
  <si>
    <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</si>
  <si>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</si>
  <si>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Обеспечение проведения  ремонта в муниципальном жилищном фонде.                                 </t>
  </si>
  <si>
    <t xml:space="preserve">Всего по подпрограмме 2   "Развитие коммунальной инфраструктуры"              </t>
  </si>
  <si>
    <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</si>
  <si>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 xml:space="preserve">Всего по направлению «Прочие нужды» в том числе:     </t>
  </si>
  <si>
    <t xml:space="preserve">Всего по направлению «Прочие нужды» в том числе:                </t>
  </si>
  <si>
    <t xml:space="preserve">Обеспечение выполнения благоустройства территории  </t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</si>
  <si>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</si>
  <si>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3.3.2.</t>
  </si>
  <si>
    <t>3.3.3.</t>
  </si>
  <si>
    <t>Задача 2.  Повышение энергоэффективности использования энергетических ресурсов  в коммунальной сфере</t>
  </si>
  <si>
    <t>Задача 3. Исполнение иных полномочий в сфере коммунального хозяйства</t>
  </si>
  <si>
    <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</si>
  <si>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 xml:space="preserve">Ремонт поъездной автомобильной дороги             </t>
  </si>
  <si>
    <t xml:space="preserve">Обеспечение содержания  дорог и улично-дорожной сети  </t>
  </si>
  <si>
    <t xml:space="preserve">Всего по подпрограмме 3  "Формирование современной городской среды", в том числе:  </t>
  </si>
  <si>
    <t xml:space="preserve">Капитальный ремонт улично-дорожной сети                  </t>
  </si>
  <si>
    <t>Установка котла мощностью 6 МВт, Котельная № 88,89</t>
  </si>
  <si>
    <t>6.</t>
  </si>
  <si>
    <t>6.1.</t>
  </si>
  <si>
    <t>6.1.1.</t>
  </si>
  <si>
    <t>6.1.2.</t>
  </si>
  <si>
    <t>6.2.</t>
  </si>
  <si>
    <t>6.3.</t>
  </si>
  <si>
    <t>Цель 1. Повышение энергоэффективности систем коммунальной инфраструктуры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</si>
  <si>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</si>
  <si>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Установка блочно-модульного ЦРП-6/0,04 Кв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</si>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</sst>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" fontId="4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4" fontId="2" fillId="35" borderId="10" xfId="0" applyNumberFormat="1" applyFont="1" applyFill="1" applyBorder="1" applyAlignment="1">
      <alignment horizontal="center" vertical="top" wrapText="1"/>
    </xf>
    <xf numFmtId="1" fontId="2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164" fontId="2" fillId="36" borderId="10" xfId="0" applyNumberFormat="1" applyFont="1" applyFill="1" applyBorder="1" applyAlignment="1">
      <alignment horizontal="center" vertical="top" wrapText="1"/>
    </xf>
    <xf numFmtId="16" fontId="2" fillId="36" borderId="10" xfId="0" applyNumberFormat="1" applyFont="1" applyFill="1" applyBorder="1" applyAlignment="1">
      <alignment horizontal="center" vertical="top" wrapText="1"/>
    </xf>
    <xf numFmtId="1" fontId="2" fillId="36" borderId="12" xfId="0" applyNumberFormat="1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164" fontId="2" fillId="35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7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.75390625" style="5" customWidth="1"/>
    <col min="2" max="2" width="32.875" style="5" customWidth="1"/>
    <col min="3" max="3" width="33.25390625" style="5" customWidth="1"/>
    <col min="4" max="4" width="13.00390625" style="5" customWidth="1"/>
    <col min="5" max="6" width="10.25390625" style="5" customWidth="1"/>
    <col min="7" max="7" width="10.625" style="5" customWidth="1"/>
    <col min="8" max="8" width="10.25390625" style="5" customWidth="1"/>
    <col min="9" max="9" width="11.00390625" style="5" customWidth="1"/>
    <col min="10" max="10" width="14.00390625" style="5" customWidth="1"/>
    <col min="11" max="11" width="11.75390625" style="5" customWidth="1"/>
    <col min="12" max="16384" width="9.125" style="5" customWidth="1"/>
  </cols>
  <sheetData>
    <row r="1" spans="1:10" ht="15.75">
      <c r="A1" s="11"/>
      <c r="B1" s="18"/>
      <c r="C1" s="18"/>
      <c r="D1" s="18"/>
      <c r="E1" s="18"/>
      <c r="F1" s="73" t="s">
        <v>37</v>
      </c>
      <c r="G1" s="73"/>
      <c r="H1" s="73"/>
      <c r="I1" s="73"/>
      <c r="J1" s="73"/>
    </row>
    <row r="2" spans="1:10" ht="15.75">
      <c r="A2" s="12"/>
      <c r="B2" s="18"/>
      <c r="C2" s="18"/>
      <c r="D2" s="18"/>
      <c r="E2" s="18"/>
      <c r="F2" s="73" t="s">
        <v>39</v>
      </c>
      <c r="G2" s="73"/>
      <c r="H2" s="73"/>
      <c r="I2" s="73"/>
      <c r="J2" s="73"/>
    </row>
    <row r="3" spans="1:10" ht="18.75" customHeight="1">
      <c r="A3" s="12"/>
      <c r="B3" s="18"/>
      <c r="C3" s="18"/>
      <c r="D3" s="18"/>
      <c r="E3" s="18"/>
      <c r="F3" s="74" t="s">
        <v>48</v>
      </c>
      <c r="G3" s="74"/>
      <c r="H3" s="74"/>
      <c r="I3" s="74"/>
      <c r="J3" s="74"/>
    </row>
    <row r="4" spans="1:10" ht="15.75" customHeight="1">
      <c r="A4" s="12"/>
      <c r="B4" s="18"/>
      <c r="C4" s="18"/>
      <c r="D4" s="18"/>
      <c r="E4" s="18"/>
      <c r="F4" s="79"/>
      <c r="G4" s="80"/>
      <c r="H4" s="80"/>
      <c r="I4" s="80"/>
      <c r="J4" s="60"/>
    </row>
    <row r="5" spans="1:10" ht="15.75">
      <c r="A5" s="12"/>
      <c r="B5" s="18"/>
      <c r="C5" s="18"/>
      <c r="D5" s="18"/>
      <c r="E5" s="18"/>
      <c r="F5" s="64"/>
      <c r="G5" s="64"/>
      <c r="H5" s="64"/>
      <c r="I5" s="64"/>
      <c r="J5" s="64"/>
    </row>
    <row r="6" spans="1:10" ht="15.75" customHeight="1">
      <c r="A6" s="12"/>
      <c r="B6" s="64" t="s">
        <v>38</v>
      </c>
      <c r="C6" s="64"/>
      <c r="D6" s="64"/>
      <c r="E6" s="64"/>
      <c r="F6" s="64"/>
      <c r="G6" s="64"/>
      <c r="H6" s="64"/>
      <c r="I6" s="64"/>
      <c r="J6" s="64"/>
    </row>
    <row r="7" spans="1:10" ht="15.75" customHeight="1">
      <c r="A7" s="12"/>
      <c r="B7" s="64" t="s">
        <v>40</v>
      </c>
      <c r="C7" s="64"/>
      <c r="D7" s="64"/>
      <c r="E7" s="64"/>
      <c r="F7" s="64"/>
      <c r="G7" s="64"/>
      <c r="H7" s="64"/>
      <c r="I7" s="64"/>
      <c r="J7" s="64"/>
    </row>
    <row r="8" spans="1:10" ht="15.75" customHeight="1">
      <c r="A8" s="12"/>
      <c r="B8" s="64" t="s">
        <v>48</v>
      </c>
      <c r="C8" s="64"/>
      <c r="D8" s="64"/>
      <c r="E8" s="64"/>
      <c r="F8" s="64"/>
      <c r="G8" s="64"/>
      <c r="H8" s="64"/>
      <c r="I8" s="64"/>
      <c r="J8" s="64"/>
    </row>
    <row r="9" spans="1:10" ht="15.75">
      <c r="A9" s="12"/>
      <c r="B9" s="18"/>
      <c r="C9" s="71"/>
      <c r="D9" s="72"/>
      <c r="E9" s="72"/>
      <c r="F9" s="72"/>
      <c r="G9" s="72"/>
      <c r="H9" s="72"/>
      <c r="I9" s="72"/>
      <c r="J9" s="18"/>
    </row>
    <row r="10" spans="1:10" ht="147.75" customHeight="1">
      <c r="A10" s="75" t="s">
        <v>0</v>
      </c>
      <c r="B10" s="77" t="s">
        <v>1</v>
      </c>
      <c r="C10" s="75" t="s">
        <v>43</v>
      </c>
      <c r="D10" s="61" t="s">
        <v>2</v>
      </c>
      <c r="E10" s="62"/>
      <c r="F10" s="62"/>
      <c r="G10" s="62"/>
      <c r="H10" s="62"/>
      <c r="I10" s="63"/>
      <c r="J10" s="1" t="s">
        <v>3</v>
      </c>
    </row>
    <row r="11" spans="1:10" ht="19.5" customHeight="1">
      <c r="A11" s="76"/>
      <c r="B11" s="78"/>
      <c r="C11" s="76"/>
      <c r="D11" s="1" t="s">
        <v>4</v>
      </c>
      <c r="E11" s="1" t="s">
        <v>5</v>
      </c>
      <c r="F11" s="1" t="s">
        <v>6</v>
      </c>
      <c r="G11" s="1" t="s">
        <v>7</v>
      </c>
      <c r="H11" s="1" t="s">
        <v>46</v>
      </c>
      <c r="I11" s="1" t="s">
        <v>47</v>
      </c>
      <c r="J11" s="1"/>
    </row>
    <row r="12" spans="1:10" ht="15.75">
      <c r="A12" s="1"/>
      <c r="B12" s="1">
        <v>2</v>
      </c>
      <c r="C12" s="16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</row>
    <row r="13" spans="1:12" ht="43.5" customHeight="1">
      <c r="A13" s="19" t="s">
        <v>51</v>
      </c>
      <c r="B13" s="20" t="s">
        <v>86</v>
      </c>
      <c r="C13" s="21" t="s">
        <v>44</v>
      </c>
      <c r="D13" s="22">
        <f>SUM(E13:I13)</f>
        <v>375745.9</v>
      </c>
      <c r="E13" s="22">
        <f>SUM(E15:E17)</f>
        <v>102721.1</v>
      </c>
      <c r="F13" s="22">
        <f>SUM(F14:F17)</f>
        <v>86294.5</v>
      </c>
      <c r="G13" s="22">
        <f>SUM(G14:G17)</f>
        <v>89952.3</v>
      </c>
      <c r="H13" s="22">
        <f>SUM(H14:H17)</f>
        <v>66212</v>
      </c>
      <c r="I13" s="22">
        <f>SUM(I14:I17)</f>
        <v>30565.999999999996</v>
      </c>
      <c r="J13" s="21"/>
      <c r="K13" s="4"/>
      <c r="L13" s="6"/>
    </row>
    <row r="14" spans="1:12" ht="20.25" customHeight="1">
      <c r="A14" s="3"/>
      <c r="B14" s="1" t="s">
        <v>8</v>
      </c>
      <c r="C14" s="16"/>
      <c r="D14" s="2">
        <f>SUM(D19+D29+D24)</f>
        <v>0</v>
      </c>
      <c r="E14" s="2">
        <f aca="true" t="shared" si="0" ref="E14:I15">SUM(E34+E78+E127+E154)</f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1"/>
      <c r="K14" s="4"/>
      <c r="L14" s="6"/>
    </row>
    <row r="15" spans="1:12" ht="20.25" customHeight="1">
      <c r="A15" s="3"/>
      <c r="B15" s="1" t="s">
        <v>9</v>
      </c>
      <c r="C15" s="16"/>
      <c r="D15" s="2">
        <f>SUM(D20+D30+D25)</f>
        <v>44748.200000000004</v>
      </c>
      <c r="E15" s="2">
        <f t="shared" si="0"/>
        <v>3858.7999999999997</v>
      </c>
      <c r="F15" s="2">
        <f t="shared" si="0"/>
        <v>196.8</v>
      </c>
      <c r="G15" s="2">
        <f t="shared" si="0"/>
        <v>201.5</v>
      </c>
      <c r="H15" s="2">
        <f>SUM(H35+H79+H128+H155+H197)</f>
        <v>40287.3</v>
      </c>
      <c r="I15" s="2">
        <f t="shared" si="0"/>
        <v>203.8</v>
      </c>
      <c r="J15" s="1"/>
      <c r="K15" s="4"/>
      <c r="L15" s="6"/>
    </row>
    <row r="16" spans="1:12" ht="20.25" customHeight="1">
      <c r="A16" s="3"/>
      <c r="B16" s="1" t="s">
        <v>10</v>
      </c>
      <c r="C16" s="16"/>
      <c r="D16" s="2">
        <f>SUM(D21+D31+D26)</f>
        <v>330997.7</v>
      </c>
      <c r="E16" s="2">
        <f>SUM(E21+E31+E26)</f>
        <v>98862.3</v>
      </c>
      <c r="F16" s="2">
        <f>SUM(F21+F31+F26)</f>
        <v>86097.7</v>
      </c>
      <c r="G16" s="2">
        <f>SUM(G21+G31+G26)</f>
        <v>89750.8</v>
      </c>
      <c r="H16" s="2">
        <f>SUM(H21+H31+H26)</f>
        <v>25924.699999999997</v>
      </c>
      <c r="I16" s="2">
        <f>SUM(I21+I31+I26)</f>
        <v>30362.199999999997</v>
      </c>
      <c r="J16" s="1"/>
      <c r="K16" s="4"/>
      <c r="L16" s="6"/>
    </row>
    <row r="17" spans="1:12" ht="20.25" customHeight="1">
      <c r="A17" s="3"/>
      <c r="B17" s="1" t="s">
        <v>11</v>
      </c>
      <c r="C17" s="16"/>
      <c r="D17" s="2">
        <f>SUM(D22+D32+D27)</f>
        <v>0</v>
      </c>
      <c r="E17" s="2">
        <f>SUM(E37+E81+E130+E157)</f>
        <v>0</v>
      </c>
      <c r="F17" s="2">
        <f>SUM(F37+F81+F130+F157)</f>
        <v>0</v>
      </c>
      <c r="G17" s="2">
        <f>SUM(G37+G81+G130+G157)</f>
        <v>0</v>
      </c>
      <c r="H17" s="2">
        <f>SUM(H37+H81+H130+H157)</f>
        <v>0</v>
      </c>
      <c r="I17" s="2">
        <f>SUM(I37+I81+I130+I157)</f>
        <v>0</v>
      </c>
      <c r="J17" s="1"/>
      <c r="K17" s="4"/>
      <c r="L17" s="6"/>
    </row>
    <row r="18" spans="1:12" ht="20.25" customHeight="1">
      <c r="A18" s="27" t="s">
        <v>16</v>
      </c>
      <c r="B18" s="28" t="s">
        <v>87</v>
      </c>
      <c r="C18" s="29"/>
      <c r="D18" s="30">
        <f aca="true" t="shared" si="1" ref="D18:I18">SUM(D19+D20+D21+D22)</f>
        <v>163541.7</v>
      </c>
      <c r="E18" s="30">
        <f>SUM(E19+E20+E21+E22)</f>
        <v>29523.3</v>
      </c>
      <c r="F18" s="30">
        <f t="shared" si="1"/>
        <v>37390.3</v>
      </c>
      <c r="G18" s="30">
        <f t="shared" si="1"/>
        <v>43774.3</v>
      </c>
      <c r="H18" s="30">
        <f t="shared" si="1"/>
        <v>48579.600000000006</v>
      </c>
      <c r="I18" s="30">
        <f t="shared" si="1"/>
        <v>6384</v>
      </c>
      <c r="J18" s="31"/>
      <c r="K18" s="4"/>
      <c r="L18" s="6"/>
    </row>
    <row r="19" spans="1:12" ht="20.25" customHeight="1">
      <c r="A19" s="3"/>
      <c r="B19" s="1" t="s">
        <v>8</v>
      </c>
      <c r="C19" s="16"/>
      <c r="D19" s="2">
        <f aca="true" t="shared" si="2" ref="D19:I22">SUM(D39+D83+D132+D159)</f>
        <v>0</v>
      </c>
      <c r="E19" s="2">
        <f t="shared" si="2"/>
        <v>0</v>
      </c>
      <c r="F19" s="2">
        <f t="shared" si="2"/>
        <v>0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1"/>
      <c r="K19" s="4"/>
      <c r="L19" s="6"/>
    </row>
    <row r="20" spans="1:12" ht="20.25" customHeight="1">
      <c r="A20" s="3"/>
      <c r="B20" s="1" t="s">
        <v>9</v>
      </c>
      <c r="C20" s="16"/>
      <c r="D20" s="2">
        <f>SUM(D40+D84+D133+D160+D197)</f>
        <v>40085.8</v>
      </c>
      <c r="E20" s="2">
        <f t="shared" si="2"/>
        <v>0</v>
      </c>
      <c r="F20" s="2">
        <f t="shared" si="2"/>
        <v>0</v>
      </c>
      <c r="G20" s="2">
        <f t="shared" si="2"/>
        <v>0</v>
      </c>
      <c r="H20" s="2">
        <f>SUM(H40+H84+H133+H160+H197)</f>
        <v>40085.8</v>
      </c>
      <c r="I20" s="2">
        <f t="shared" si="2"/>
        <v>0</v>
      </c>
      <c r="J20" s="1"/>
      <c r="K20" s="4"/>
      <c r="L20" s="6"/>
    </row>
    <row r="21" spans="1:12" ht="20.25" customHeight="1">
      <c r="A21" s="3"/>
      <c r="B21" s="1" t="s">
        <v>10</v>
      </c>
      <c r="C21" s="16"/>
      <c r="D21" s="2">
        <f t="shared" si="2"/>
        <v>123455.90000000001</v>
      </c>
      <c r="E21" s="2">
        <f t="shared" si="2"/>
        <v>29523.3</v>
      </c>
      <c r="F21" s="2">
        <f t="shared" si="2"/>
        <v>37390.3</v>
      </c>
      <c r="G21" s="2">
        <f t="shared" si="2"/>
        <v>43774.3</v>
      </c>
      <c r="H21" s="2">
        <f>SUM(H41+H85+H134+H161+H198)</f>
        <v>8493.8</v>
      </c>
      <c r="I21" s="2">
        <f t="shared" si="2"/>
        <v>6384</v>
      </c>
      <c r="J21" s="1"/>
      <c r="K21" s="4"/>
      <c r="L21" s="6"/>
    </row>
    <row r="22" spans="1:12" ht="20.25" customHeight="1">
      <c r="A22" s="3"/>
      <c r="B22" s="1" t="s">
        <v>11</v>
      </c>
      <c r="C22" s="16"/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1"/>
      <c r="K22" s="4"/>
      <c r="L22" s="6"/>
    </row>
    <row r="23" spans="1:12" ht="47.25" customHeight="1">
      <c r="A23" s="27" t="s">
        <v>15</v>
      </c>
      <c r="B23" s="28" t="s">
        <v>12</v>
      </c>
      <c r="C23" s="29"/>
      <c r="D23" s="30">
        <f aca="true" t="shared" si="3" ref="D23:I23">SUM(D24+D25+D26+D27)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1"/>
      <c r="K23" s="4"/>
      <c r="L23" s="6"/>
    </row>
    <row r="24" spans="1:12" ht="20.25" customHeight="1">
      <c r="A24" s="3"/>
      <c r="B24" s="1" t="s">
        <v>8</v>
      </c>
      <c r="C24" s="16"/>
      <c r="D24" s="2">
        <f aca="true" t="shared" si="4" ref="D24:I27">SUM(D44+D98+D137+D164)</f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1"/>
      <c r="K24" s="4"/>
      <c r="L24" s="6"/>
    </row>
    <row r="25" spans="1:12" ht="20.25" customHeight="1">
      <c r="A25" s="3"/>
      <c r="B25" s="1" t="s">
        <v>9</v>
      </c>
      <c r="C25" s="16"/>
      <c r="D25" s="2">
        <f t="shared" si="4"/>
        <v>0</v>
      </c>
      <c r="E25" s="2">
        <f t="shared" si="4"/>
        <v>0</v>
      </c>
      <c r="F25" s="2">
        <f t="shared" si="4"/>
        <v>0</v>
      </c>
      <c r="G25" s="2">
        <f t="shared" si="4"/>
        <v>0</v>
      </c>
      <c r="H25" s="2">
        <f t="shared" si="4"/>
        <v>0</v>
      </c>
      <c r="I25" s="2">
        <f t="shared" si="4"/>
        <v>0</v>
      </c>
      <c r="J25" s="1"/>
      <c r="K25" s="4"/>
      <c r="L25" s="6"/>
    </row>
    <row r="26" spans="1:12" ht="20.25" customHeight="1">
      <c r="A26" s="3"/>
      <c r="B26" s="1" t="s">
        <v>10</v>
      </c>
      <c r="C26" s="16"/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1"/>
      <c r="K26" s="4"/>
      <c r="L26" s="6"/>
    </row>
    <row r="27" spans="1:12" ht="20.25" customHeight="1">
      <c r="A27" s="3"/>
      <c r="B27" s="1" t="s">
        <v>11</v>
      </c>
      <c r="C27" s="16"/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1"/>
      <c r="K27" s="4"/>
      <c r="L27" s="6"/>
    </row>
    <row r="28" spans="1:12" ht="26.25" customHeight="1">
      <c r="A28" s="27" t="s">
        <v>17</v>
      </c>
      <c r="B28" s="28" t="s">
        <v>88</v>
      </c>
      <c r="C28" s="29"/>
      <c r="D28" s="30">
        <f aca="true" t="shared" si="5" ref="D28:I28">SUM(D29:D32)</f>
        <v>212204.19999999998</v>
      </c>
      <c r="E28" s="30">
        <f t="shared" si="5"/>
        <v>73197.8</v>
      </c>
      <c r="F28" s="30">
        <f t="shared" si="5"/>
        <v>48904.2</v>
      </c>
      <c r="G28" s="30">
        <f t="shared" si="5"/>
        <v>46178</v>
      </c>
      <c r="H28" s="30">
        <f t="shared" si="5"/>
        <v>17632.399999999998</v>
      </c>
      <c r="I28" s="30">
        <f t="shared" si="5"/>
        <v>24181.999999999996</v>
      </c>
      <c r="J28" s="31"/>
      <c r="K28" s="4"/>
      <c r="L28" s="6"/>
    </row>
    <row r="29" spans="1:12" ht="20.25" customHeight="1">
      <c r="A29" s="3"/>
      <c r="B29" s="1" t="s">
        <v>8</v>
      </c>
      <c r="C29" s="16"/>
      <c r="D29" s="2">
        <f aca="true" t="shared" si="6" ref="D29:I29">SUM(D49+D103+D142+D169)</f>
        <v>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1"/>
      <c r="K29" s="4"/>
      <c r="L29" s="6"/>
    </row>
    <row r="30" spans="1:12" ht="20.25" customHeight="1">
      <c r="A30" s="3"/>
      <c r="B30" s="1" t="s">
        <v>9</v>
      </c>
      <c r="C30" s="16"/>
      <c r="D30" s="2">
        <f>SUM(D50+D104+D170+D143)</f>
        <v>4662.4</v>
      </c>
      <c r="E30" s="2">
        <f>SUM(E50+E104+E143+E170)</f>
        <v>3858.7999999999997</v>
      </c>
      <c r="F30" s="2">
        <f>SUM(F50+F104+F143+F170)</f>
        <v>196.8</v>
      </c>
      <c r="G30" s="2">
        <f>SUM(G50+G104+G143+G170)</f>
        <v>201.5</v>
      </c>
      <c r="H30" s="2">
        <f>SUM(H50+H104+H143+H170)</f>
        <v>201.5</v>
      </c>
      <c r="I30" s="2">
        <f>SUM(I50+I104+I143+I170)</f>
        <v>203.8</v>
      </c>
      <c r="J30" s="1"/>
      <c r="K30" s="4"/>
      <c r="L30" s="6"/>
    </row>
    <row r="31" spans="1:12" ht="20.25" customHeight="1">
      <c r="A31" s="3"/>
      <c r="B31" s="1" t="s">
        <v>10</v>
      </c>
      <c r="C31" s="16"/>
      <c r="D31" s="2">
        <f>SUM(D51+D105+D171+D144+D193)</f>
        <v>207541.8</v>
      </c>
      <c r="E31" s="2">
        <f>SUM(E51+E105+E171+E144)</f>
        <v>69339</v>
      </c>
      <c r="F31" s="2">
        <f>SUM(F51+F105+F171+F144)</f>
        <v>48707.399999999994</v>
      </c>
      <c r="G31" s="2">
        <f>SUM(G51+G105+G171+G144)+G220</f>
        <v>45976.5</v>
      </c>
      <c r="H31" s="2">
        <f>SUM(H51+H105+H171+H144+H220)</f>
        <v>17430.899999999998</v>
      </c>
      <c r="I31" s="2">
        <f>SUM(I51+I105+I171+I144)+I220</f>
        <v>23978.199999999997</v>
      </c>
      <c r="J31" s="1"/>
      <c r="K31" s="4"/>
      <c r="L31" s="6"/>
    </row>
    <row r="32" spans="1:12" ht="21" customHeight="1">
      <c r="A32" s="3"/>
      <c r="B32" s="1" t="s">
        <v>11</v>
      </c>
      <c r="C32" s="16"/>
      <c r="D32" s="2">
        <f aca="true" t="shared" si="7" ref="D32:I32">SUM(D52+D106+D145+D172)</f>
        <v>0</v>
      </c>
      <c r="E32" s="2">
        <f t="shared" si="7"/>
        <v>0</v>
      </c>
      <c r="F32" s="2">
        <f t="shared" si="7"/>
        <v>0</v>
      </c>
      <c r="G32" s="2">
        <f t="shared" si="7"/>
        <v>0</v>
      </c>
      <c r="H32" s="2">
        <f t="shared" si="7"/>
        <v>0</v>
      </c>
      <c r="I32" s="2">
        <f t="shared" si="7"/>
        <v>0</v>
      </c>
      <c r="J32" s="1"/>
      <c r="K32" s="4"/>
      <c r="L32" s="6"/>
    </row>
    <row r="33" spans="1:12" ht="103.5" customHeight="1">
      <c r="A33" s="23" t="s">
        <v>18</v>
      </c>
      <c r="B33" s="32" t="s">
        <v>89</v>
      </c>
      <c r="C33" s="26" t="s">
        <v>44</v>
      </c>
      <c r="D33" s="25">
        <f aca="true" t="shared" si="8" ref="D33:I33">SUM(D34:D37)</f>
        <v>56193.6</v>
      </c>
      <c r="E33" s="25">
        <f t="shared" si="8"/>
        <v>15801</v>
      </c>
      <c r="F33" s="25">
        <f t="shared" si="8"/>
        <v>12084.7</v>
      </c>
      <c r="G33" s="25">
        <f t="shared" si="8"/>
        <v>12025.9</v>
      </c>
      <c r="H33" s="25">
        <f t="shared" si="8"/>
        <v>8141</v>
      </c>
      <c r="I33" s="25">
        <f t="shared" si="8"/>
        <v>8141</v>
      </c>
      <c r="J33" s="33"/>
      <c r="K33" s="4"/>
      <c r="L33" s="6"/>
    </row>
    <row r="34" spans="1:12" ht="20.25" customHeight="1">
      <c r="A34" s="3"/>
      <c r="B34" s="1" t="s">
        <v>8</v>
      </c>
      <c r="C34" s="16"/>
      <c r="D34" s="2">
        <f aca="true" t="shared" si="9" ref="D34:I37">SUM(D39+D44+D49)</f>
        <v>0</v>
      </c>
      <c r="E34" s="2">
        <f t="shared" si="9"/>
        <v>0</v>
      </c>
      <c r="F34" s="2">
        <f t="shared" si="9"/>
        <v>0</v>
      </c>
      <c r="G34" s="2">
        <f t="shared" si="9"/>
        <v>0</v>
      </c>
      <c r="H34" s="2">
        <f t="shared" si="9"/>
        <v>0</v>
      </c>
      <c r="I34" s="2">
        <f t="shared" si="9"/>
        <v>0</v>
      </c>
      <c r="J34" s="1"/>
      <c r="K34" s="4"/>
      <c r="L34" s="6"/>
    </row>
    <row r="35" spans="1:12" ht="20.25" customHeight="1">
      <c r="A35" s="3"/>
      <c r="B35" s="1" t="s">
        <v>9</v>
      </c>
      <c r="C35" s="16"/>
      <c r="D35" s="2">
        <f t="shared" si="9"/>
        <v>0</v>
      </c>
      <c r="E35" s="2">
        <f t="shared" si="9"/>
        <v>0</v>
      </c>
      <c r="F35" s="2">
        <f t="shared" si="9"/>
        <v>0</v>
      </c>
      <c r="G35" s="2">
        <f t="shared" si="9"/>
        <v>0</v>
      </c>
      <c r="H35" s="2">
        <f t="shared" si="9"/>
        <v>0</v>
      </c>
      <c r="I35" s="2">
        <f t="shared" si="9"/>
        <v>0</v>
      </c>
      <c r="J35" s="1"/>
      <c r="K35" s="4"/>
      <c r="L35" s="6"/>
    </row>
    <row r="36" spans="1:12" ht="20.25" customHeight="1">
      <c r="A36" s="3"/>
      <c r="B36" s="1" t="s">
        <v>10</v>
      </c>
      <c r="C36" s="16"/>
      <c r="D36" s="2">
        <f>SUM(D41+D46+D51)</f>
        <v>56193.6</v>
      </c>
      <c r="E36" s="2">
        <f>SUM(E41+E46+E51)</f>
        <v>15801</v>
      </c>
      <c r="F36" s="2">
        <f t="shared" si="9"/>
        <v>12084.7</v>
      </c>
      <c r="G36" s="2">
        <f t="shared" si="9"/>
        <v>12025.9</v>
      </c>
      <c r="H36" s="2">
        <f t="shared" si="9"/>
        <v>8141</v>
      </c>
      <c r="I36" s="2">
        <f t="shared" si="9"/>
        <v>8141</v>
      </c>
      <c r="J36" s="1"/>
      <c r="K36" s="4"/>
      <c r="L36" s="6"/>
    </row>
    <row r="37" spans="1:12" ht="20.25" customHeight="1">
      <c r="A37" s="3"/>
      <c r="B37" s="1" t="s">
        <v>11</v>
      </c>
      <c r="C37" s="16"/>
      <c r="D37" s="2">
        <f t="shared" si="9"/>
        <v>0</v>
      </c>
      <c r="E37" s="2">
        <f t="shared" si="9"/>
        <v>0</v>
      </c>
      <c r="F37" s="2">
        <f t="shared" si="9"/>
        <v>0</v>
      </c>
      <c r="G37" s="2">
        <f t="shared" si="9"/>
        <v>0</v>
      </c>
      <c r="H37" s="2">
        <f t="shared" si="9"/>
        <v>0</v>
      </c>
      <c r="I37" s="2">
        <f t="shared" si="9"/>
        <v>0</v>
      </c>
      <c r="J37" s="1"/>
      <c r="K37" s="4"/>
      <c r="L37" s="6"/>
    </row>
    <row r="38" spans="1:12" ht="48" customHeight="1">
      <c r="A38" s="27" t="s">
        <v>19</v>
      </c>
      <c r="B38" s="28" t="s">
        <v>13</v>
      </c>
      <c r="C38" s="29"/>
      <c r="D38" s="30">
        <f aca="true" t="shared" si="10" ref="D38:I38">SUM(D39+D40+D41+D42)</f>
        <v>0</v>
      </c>
      <c r="E38" s="30">
        <f t="shared" si="10"/>
        <v>0</v>
      </c>
      <c r="F38" s="30">
        <f t="shared" si="10"/>
        <v>0</v>
      </c>
      <c r="G38" s="30">
        <f t="shared" si="10"/>
        <v>0</v>
      </c>
      <c r="H38" s="30">
        <f t="shared" si="10"/>
        <v>0</v>
      </c>
      <c r="I38" s="30">
        <f t="shared" si="10"/>
        <v>0</v>
      </c>
      <c r="J38" s="31"/>
      <c r="K38" s="4"/>
      <c r="L38" s="6"/>
    </row>
    <row r="39" spans="1:12" ht="20.25" customHeight="1">
      <c r="A39" s="3"/>
      <c r="B39" s="1" t="s">
        <v>8</v>
      </c>
      <c r="C39" s="16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"/>
      <c r="K39" s="4"/>
      <c r="L39" s="6"/>
    </row>
    <row r="40" spans="1:12" ht="20.25" customHeight="1">
      <c r="A40" s="3"/>
      <c r="B40" s="1" t="s">
        <v>9</v>
      </c>
      <c r="C40" s="16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"/>
      <c r="K40" s="4"/>
      <c r="L40" s="6"/>
    </row>
    <row r="41" spans="1:12" ht="20.25" customHeight="1">
      <c r="A41" s="3"/>
      <c r="B41" s="1" t="s">
        <v>10</v>
      </c>
      <c r="C41" s="16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1"/>
      <c r="K41" s="4"/>
      <c r="L41" s="6"/>
    </row>
    <row r="42" spans="1:12" ht="20.25" customHeight="1">
      <c r="A42" s="3"/>
      <c r="B42" s="1" t="s">
        <v>11</v>
      </c>
      <c r="C42" s="16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1"/>
      <c r="K42" s="4"/>
      <c r="L42" s="6"/>
    </row>
    <row r="43" spans="1:12" ht="63.75" customHeight="1">
      <c r="A43" s="27" t="s">
        <v>31</v>
      </c>
      <c r="B43" s="28" t="s">
        <v>14</v>
      </c>
      <c r="C43" s="29"/>
      <c r="D43" s="30">
        <f aca="true" t="shared" si="11" ref="D43:I43">SUM(D44+D45+D46+D47)</f>
        <v>0</v>
      </c>
      <c r="E43" s="30">
        <f t="shared" si="11"/>
        <v>0</v>
      </c>
      <c r="F43" s="30">
        <f t="shared" si="11"/>
        <v>0</v>
      </c>
      <c r="G43" s="30">
        <f t="shared" si="11"/>
        <v>0</v>
      </c>
      <c r="H43" s="30">
        <f t="shared" si="11"/>
        <v>0</v>
      </c>
      <c r="I43" s="30">
        <f t="shared" si="11"/>
        <v>0</v>
      </c>
      <c r="J43" s="31"/>
      <c r="K43" s="4"/>
      <c r="L43" s="6"/>
    </row>
    <row r="44" spans="1:12" ht="18.75" customHeight="1">
      <c r="A44" s="3"/>
      <c r="B44" s="1" t="s">
        <v>8</v>
      </c>
      <c r="C44" s="16"/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"/>
      <c r="K44" s="4"/>
      <c r="L44" s="6"/>
    </row>
    <row r="45" spans="1:12" ht="20.25" customHeight="1">
      <c r="A45" s="3"/>
      <c r="B45" s="1" t="s">
        <v>9</v>
      </c>
      <c r="C45" s="16"/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"/>
      <c r="K45" s="4"/>
      <c r="L45" s="6"/>
    </row>
    <row r="46" spans="1:12" ht="20.25" customHeight="1">
      <c r="A46" s="3"/>
      <c r="B46" s="1" t="s">
        <v>10</v>
      </c>
      <c r="C46" s="16"/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1"/>
      <c r="K46" s="4"/>
      <c r="L46" s="6"/>
    </row>
    <row r="47" spans="1:12" ht="20.25" customHeight="1">
      <c r="A47" s="3"/>
      <c r="B47" s="1" t="s">
        <v>11</v>
      </c>
      <c r="C47" s="16"/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"/>
      <c r="K47" s="4"/>
      <c r="L47" s="6"/>
    </row>
    <row r="48" spans="1:12" ht="32.25" customHeight="1">
      <c r="A48" s="27" t="s">
        <v>20</v>
      </c>
      <c r="B48" s="28" t="s">
        <v>90</v>
      </c>
      <c r="C48" s="29"/>
      <c r="D48" s="30">
        <f aca="true" t="shared" si="12" ref="D48:I48">SUM(D49:D52)</f>
        <v>56193.6</v>
      </c>
      <c r="E48" s="30">
        <f t="shared" si="12"/>
        <v>15801</v>
      </c>
      <c r="F48" s="30">
        <f t="shared" si="12"/>
        <v>12084.7</v>
      </c>
      <c r="G48" s="30">
        <f t="shared" si="12"/>
        <v>12025.9</v>
      </c>
      <c r="H48" s="30">
        <f t="shared" si="12"/>
        <v>8141</v>
      </c>
      <c r="I48" s="30">
        <f t="shared" si="12"/>
        <v>8141</v>
      </c>
      <c r="J48" s="31"/>
      <c r="K48" s="4"/>
      <c r="L48" s="6"/>
    </row>
    <row r="49" spans="1:12" ht="20.25" customHeight="1">
      <c r="A49" s="3"/>
      <c r="B49" s="1" t="s">
        <v>8</v>
      </c>
      <c r="C49" s="16"/>
      <c r="D49" s="2">
        <f aca="true" t="shared" si="13" ref="D49:I49">SUM(D56+D61+D67+D73)</f>
        <v>0</v>
      </c>
      <c r="E49" s="2">
        <f t="shared" si="13"/>
        <v>0</v>
      </c>
      <c r="F49" s="2">
        <f t="shared" si="13"/>
        <v>0</v>
      </c>
      <c r="G49" s="2">
        <f t="shared" si="13"/>
        <v>0</v>
      </c>
      <c r="H49" s="2">
        <f t="shared" si="13"/>
        <v>0</v>
      </c>
      <c r="I49" s="2">
        <f t="shared" si="13"/>
        <v>0</v>
      </c>
      <c r="J49" s="1"/>
      <c r="K49" s="4"/>
      <c r="L49" s="6"/>
    </row>
    <row r="50" spans="1:12" ht="20.25" customHeight="1">
      <c r="A50" s="3"/>
      <c r="B50" s="1" t="s">
        <v>9</v>
      </c>
      <c r="C50" s="16"/>
      <c r="D50" s="2">
        <f aca="true" t="shared" si="14" ref="D50:I52">SUM(D57+D62+D68+D74)</f>
        <v>0</v>
      </c>
      <c r="E50" s="2">
        <f t="shared" si="14"/>
        <v>0</v>
      </c>
      <c r="F50" s="2">
        <f t="shared" si="14"/>
        <v>0</v>
      </c>
      <c r="G50" s="2">
        <f t="shared" si="14"/>
        <v>0</v>
      </c>
      <c r="H50" s="2">
        <f t="shared" si="14"/>
        <v>0</v>
      </c>
      <c r="I50" s="2">
        <f t="shared" si="14"/>
        <v>0</v>
      </c>
      <c r="J50" s="1"/>
      <c r="K50" s="4"/>
      <c r="L50" s="6"/>
    </row>
    <row r="51" spans="1:12" ht="20.25" customHeight="1">
      <c r="A51" s="3"/>
      <c r="B51" s="1" t="s">
        <v>10</v>
      </c>
      <c r="C51" s="16"/>
      <c r="D51" s="2">
        <f>SUM(E51:I51)</f>
        <v>56193.6</v>
      </c>
      <c r="E51" s="2">
        <f>SUM(E58+E63+E69+E75)</f>
        <v>15801</v>
      </c>
      <c r="F51" s="2">
        <f>SUM(F58+F63+F69+F75)</f>
        <v>12084.7</v>
      </c>
      <c r="G51" s="2">
        <f>SUM(G58+G63+G69+G75)</f>
        <v>12025.9</v>
      </c>
      <c r="H51" s="2">
        <f>SUM(H58+H63+H69+H75)</f>
        <v>8141</v>
      </c>
      <c r="I51" s="2">
        <f>SUM(I58+I63+I69+I75)</f>
        <v>8141</v>
      </c>
      <c r="J51" s="1"/>
      <c r="K51" s="4"/>
      <c r="L51" s="6"/>
    </row>
    <row r="52" spans="1:12" ht="20.25" customHeight="1">
      <c r="A52" s="3"/>
      <c r="B52" s="1" t="s">
        <v>11</v>
      </c>
      <c r="C52" s="16"/>
      <c r="D52" s="2">
        <f t="shared" si="14"/>
        <v>0</v>
      </c>
      <c r="E52" s="2">
        <f t="shared" si="14"/>
        <v>0</v>
      </c>
      <c r="F52" s="2">
        <f t="shared" si="14"/>
        <v>0</v>
      </c>
      <c r="G52" s="2">
        <f t="shared" si="14"/>
        <v>0</v>
      </c>
      <c r="H52" s="2">
        <f t="shared" si="14"/>
        <v>0</v>
      </c>
      <c r="I52" s="2">
        <f t="shared" si="14"/>
        <v>0</v>
      </c>
      <c r="J52" s="1"/>
      <c r="K52" s="4"/>
      <c r="L52" s="6"/>
    </row>
    <row r="53" spans="1:12" ht="23.25" customHeight="1">
      <c r="A53" s="7"/>
      <c r="B53" s="7"/>
      <c r="C53" s="61" t="s">
        <v>60</v>
      </c>
      <c r="D53" s="62"/>
      <c r="E53" s="62"/>
      <c r="F53" s="62"/>
      <c r="G53" s="62"/>
      <c r="H53" s="62"/>
      <c r="I53" s="62"/>
      <c r="J53" s="63"/>
      <c r="K53" s="4"/>
      <c r="L53" s="6"/>
    </row>
    <row r="54" spans="1:12" ht="22.5" customHeight="1">
      <c r="A54" s="7"/>
      <c r="B54" s="7"/>
      <c r="C54" s="61" t="s">
        <v>61</v>
      </c>
      <c r="D54" s="62"/>
      <c r="E54" s="62"/>
      <c r="F54" s="62"/>
      <c r="G54" s="62"/>
      <c r="H54" s="62"/>
      <c r="I54" s="62"/>
      <c r="J54" s="63"/>
      <c r="K54" s="4"/>
      <c r="L54" s="6"/>
    </row>
    <row r="55" spans="1:12" ht="48" customHeight="1">
      <c r="A55" s="38" t="s">
        <v>32</v>
      </c>
      <c r="B55" s="39" t="s">
        <v>91</v>
      </c>
      <c r="C55" s="40" t="s">
        <v>44</v>
      </c>
      <c r="D55" s="41">
        <f aca="true" t="shared" si="15" ref="D55:I55">SUM(D56:D59)</f>
        <v>11095.5</v>
      </c>
      <c r="E55" s="41">
        <f t="shared" si="15"/>
        <v>3335.1</v>
      </c>
      <c r="F55" s="41">
        <f t="shared" si="15"/>
        <v>3875.5</v>
      </c>
      <c r="G55" s="41">
        <f t="shared" si="15"/>
        <v>3884.9</v>
      </c>
      <c r="H55" s="41">
        <f t="shared" si="15"/>
        <v>0</v>
      </c>
      <c r="I55" s="41">
        <f t="shared" si="15"/>
        <v>0</v>
      </c>
      <c r="J55" s="42" t="s">
        <v>72</v>
      </c>
      <c r="K55" s="4"/>
      <c r="L55" s="6"/>
    </row>
    <row r="56" spans="1:12" ht="16.5" customHeight="1">
      <c r="A56" s="7"/>
      <c r="B56" s="10" t="s">
        <v>8</v>
      </c>
      <c r="C56" s="16"/>
      <c r="D56" s="2">
        <f>SUM(E56:I56)</f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"/>
      <c r="K56" s="4"/>
      <c r="L56" s="6"/>
    </row>
    <row r="57" spans="1:12" ht="18.75" customHeight="1">
      <c r="A57" s="7"/>
      <c r="B57" s="10" t="s">
        <v>9</v>
      </c>
      <c r="C57" s="16"/>
      <c r="D57" s="2">
        <f>SUM(E57:I57)</f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"/>
      <c r="K57" s="4"/>
      <c r="L57" s="6"/>
    </row>
    <row r="58" spans="1:12" ht="18" customHeight="1">
      <c r="A58" s="7"/>
      <c r="B58" s="10" t="s">
        <v>10</v>
      </c>
      <c r="C58" s="16"/>
      <c r="D58" s="2">
        <f>SUM(E58:I58)</f>
        <v>11095.5</v>
      </c>
      <c r="E58" s="2">
        <v>3335.1</v>
      </c>
      <c r="F58" s="2">
        <v>3875.5</v>
      </c>
      <c r="G58" s="2">
        <v>3884.9</v>
      </c>
      <c r="H58" s="2">
        <v>0</v>
      </c>
      <c r="I58" s="2">
        <v>0</v>
      </c>
      <c r="J58" s="1"/>
      <c r="K58" s="4"/>
      <c r="L58" s="6"/>
    </row>
    <row r="59" spans="1:12" ht="18" customHeight="1">
      <c r="A59" s="7"/>
      <c r="B59" s="10" t="s">
        <v>42</v>
      </c>
      <c r="C59" s="16"/>
      <c r="D59" s="2">
        <f>SUM(E59:I59)</f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1"/>
      <c r="K59" s="4"/>
      <c r="L59" s="6"/>
    </row>
    <row r="60" spans="1:12" ht="101.25" customHeight="1">
      <c r="A60" s="43" t="s">
        <v>52</v>
      </c>
      <c r="B60" s="44" t="s">
        <v>55</v>
      </c>
      <c r="C60" s="40" t="s">
        <v>44</v>
      </c>
      <c r="D60" s="41">
        <f aca="true" t="shared" si="16" ref="D60:I60">SUM(D61:D64)</f>
        <v>40544</v>
      </c>
      <c r="E60" s="41">
        <f t="shared" si="16"/>
        <v>7980</v>
      </c>
      <c r="F60" s="41">
        <f t="shared" si="16"/>
        <v>8141</v>
      </c>
      <c r="G60" s="41">
        <f t="shared" si="16"/>
        <v>8141</v>
      </c>
      <c r="H60" s="41">
        <f t="shared" si="16"/>
        <v>8141</v>
      </c>
      <c r="I60" s="41">
        <f t="shared" si="16"/>
        <v>8141</v>
      </c>
      <c r="J60" s="40" t="s">
        <v>73</v>
      </c>
      <c r="K60" s="4"/>
      <c r="L60" s="6"/>
    </row>
    <row r="61" spans="1:12" ht="20.25" customHeight="1">
      <c r="A61" s="7"/>
      <c r="B61" s="10" t="s">
        <v>8</v>
      </c>
      <c r="C61" s="16"/>
      <c r="D61" s="2">
        <f>SUM(E61:I61)</f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1"/>
      <c r="K61" s="4"/>
      <c r="L61" s="6"/>
    </row>
    <row r="62" spans="1:12" ht="20.25" customHeight="1">
      <c r="A62" s="7"/>
      <c r="B62" s="10" t="s">
        <v>9</v>
      </c>
      <c r="C62" s="16"/>
      <c r="D62" s="2">
        <f>SUM(E62:I62)</f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"/>
      <c r="K62" s="4"/>
      <c r="L62" s="6"/>
    </row>
    <row r="63" spans="1:12" ht="15.75" customHeight="1">
      <c r="A63" s="7"/>
      <c r="B63" s="10" t="s">
        <v>10</v>
      </c>
      <c r="C63" s="16"/>
      <c r="D63" s="2">
        <f>SUM(E63:I63)</f>
        <v>40544</v>
      </c>
      <c r="E63" s="2">
        <v>7980</v>
      </c>
      <c r="F63" s="2">
        <v>8141</v>
      </c>
      <c r="G63" s="2">
        <v>8141</v>
      </c>
      <c r="H63" s="2">
        <v>8141</v>
      </c>
      <c r="I63" s="2">
        <v>8141</v>
      </c>
      <c r="J63" s="1"/>
      <c r="K63" s="4"/>
      <c r="L63" s="6"/>
    </row>
    <row r="64" spans="1:12" ht="18" customHeight="1">
      <c r="A64" s="7"/>
      <c r="B64" s="10" t="s">
        <v>42</v>
      </c>
      <c r="C64" s="16"/>
      <c r="D64" s="2">
        <f>SUM(E64:I64)</f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1"/>
      <c r="K64" s="4"/>
      <c r="L64" s="6"/>
    </row>
    <row r="65" spans="1:12" ht="21" customHeight="1">
      <c r="A65" s="7"/>
      <c r="B65" s="7"/>
      <c r="C65" s="61" t="s">
        <v>62</v>
      </c>
      <c r="D65" s="62"/>
      <c r="E65" s="62"/>
      <c r="F65" s="62"/>
      <c r="G65" s="62"/>
      <c r="H65" s="62"/>
      <c r="I65" s="62"/>
      <c r="J65" s="63"/>
      <c r="K65" s="4"/>
      <c r="L65" s="6"/>
    </row>
    <row r="66" spans="1:12" ht="84" customHeight="1">
      <c r="A66" s="38" t="s">
        <v>41</v>
      </c>
      <c r="B66" s="45" t="s">
        <v>56</v>
      </c>
      <c r="C66" s="40" t="s">
        <v>44</v>
      </c>
      <c r="D66" s="41">
        <f aca="true" t="shared" si="17" ref="D66:I66">SUM(D67:D70)</f>
        <v>3835.9</v>
      </c>
      <c r="E66" s="41">
        <f t="shared" si="17"/>
        <v>3835.9</v>
      </c>
      <c r="F66" s="41">
        <f t="shared" si="17"/>
        <v>0</v>
      </c>
      <c r="G66" s="41">
        <f t="shared" si="17"/>
        <v>0</v>
      </c>
      <c r="H66" s="41">
        <f t="shared" si="17"/>
        <v>0</v>
      </c>
      <c r="I66" s="41">
        <f t="shared" si="17"/>
        <v>0</v>
      </c>
      <c r="J66" s="40" t="s">
        <v>74</v>
      </c>
      <c r="K66" s="4"/>
      <c r="L66" s="6"/>
    </row>
    <row r="67" spans="1:12" ht="18.75" customHeight="1">
      <c r="A67" s="3"/>
      <c r="B67" s="1" t="s">
        <v>8</v>
      </c>
      <c r="C67" s="16"/>
      <c r="D67" s="2">
        <f>SUM(E67:I67)</f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1"/>
      <c r="K67" s="4"/>
      <c r="L67" s="6"/>
    </row>
    <row r="68" spans="1:12" ht="18" customHeight="1">
      <c r="A68" s="3"/>
      <c r="B68" s="1" t="s">
        <v>9</v>
      </c>
      <c r="C68" s="16"/>
      <c r="D68" s="2">
        <f>SUM(E68:I68)</f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1"/>
      <c r="K68" s="4"/>
      <c r="L68" s="6"/>
    </row>
    <row r="69" spans="1:12" ht="18" customHeight="1">
      <c r="A69" s="3"/>
      <c r="B69" s="1" t="s">
        <v>10</v>
      </c>
      <c r="C69" s="16"/>
      <c r="D69" s="2">
        <f>SUM(E69:I69)</f>
        <v>3835.9</v>
      </c>
      <c r="E69" s="2">
        <v>3835.9</v>
      </c>
      <c r="F69" s="2">
        <v>0</v>
      </c>
      <c r="G69" s="2">
        <v>0</v>
      </c>
      <c r="H69" s="2">
        <v>0</v>
      </c>
      <c r="I69" s="2">
        <v>0</v>
      </c>
      <c r="J69" s="1"/>
      <c r="K69" s="4"/>
      <c r="L69" s="6"/>
    </row>
    <row r="70" spans="1:12" ht="18" customHeight="1">
      <c r="A70" s="3"/>
      <c r="B70" s="1" t="s">
        <v>42</v>
      </c>
      <c r="C70" s="16"/>
      <c r="D70" s="2">
        <f>SUM(E70:I70)</f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1"/>
      <c r="K70" s="4"/>
      <c r="L70" s="6"/>
    </row>
    <row r="71" spans="2:12" ht="18" customHeight="1">
      <c r="B71" s="13"/>
      <c r="C71" s="65" t="s">
        <v>70</v>
      </c>
      <c r="D71" s="66"/>
      <c r="E71" s="66"/>
      <c r="F71" s="66"/>
      <c r="G71" s="66"/>
      <c r="H71" s="66"/>
      <c r="I71" s="66"/>
      <c r="J71" s="67"/>
      <c r="K71" s="4"/>
      <c r="L71" s="6"/>
    </row>
    <row r="72" spans="1:12" ht="51.75" customHeight="1">
      <c r="A72" s="38" t="s">
        <v>59</v>
      </c>
      <c r="B72" s="45" t="s">
        <v>66</v>
      </c>
      <c r="C72" s="40" t="s">
        <v>44</v>
      </c>
      <c r="D72" s="41">
        <f aca="true" t="shared" si="18" ref="D72:I72">SUM(D73:D76)</f>
        <v>718.2</v>
      </c>
      <c r="E72" s="41">
        <f t="shared" si="18"/>
        <v>650</v>
      </c>
      <c r="F72" s="41">
        <f t="shared" si="18"/>
        <v>68.2</v>
      </c>
      <c r="G72" s="41">
        <f t="shared" si="18"/>
        <v>0</v>
      </c>
      <c r="H72" s="41">
        <f t="shared" si="18"/>
        <v>0</v>
      </c>
      <c r="I72" s="41">
        <f t="shared" si="18"/>
        <v>0</v>
      </c>
      <c r="J72" s="40" t="s">
        <v>75</v>
      </c>
      <c r="K72" s="4"/>
      <c r="L72" s="6"/>
    </row>
    <row r="73" spans="1:12" ht="18" customHeight="1">
      <c r="A73" s="3"/>
      <c r="B73" s="1" t="s">
        <v>8</v>
      </c>
      <c r="C73" s="9"/>
      <c r="D73" s="2">
        <f>SUM(E73:I73)</f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1"/>
      <c r="K73" s="4"/>
      <c r="L73" s="6"/>
    </row>
    <row r="74" spans="1:12" ht="18" customHeight="1">
      <c r="A74" s="3"/>
      <c r="B74" s="1" t="s">
        <v>9</v>
      </c>
      <c r="C74" s="9"/>
      <c r="D74" s="2">
        <f>SUM(E74:I74)</f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1"/>
      <c r="K74" s="4"/>
      <c r="L74" s="6"/>
    </row>
    <row r="75" spans="1:12" ht="18" customHeight="1">
      <c r="A75" s="3"/>
      <c r="B75" s="1" t="s">
        <v>10</v>
      </c>
      <c r="C75" s="9"/>
      <c r="D75" s="2">
        <f>SUM(E75:I75)</f>
        <v>718.2</v>
      </c>
      <c r="E75" s="2">
        <v>650</v>
      </c>
      <c r="F75" s="2">
        <v>68.2</v>
      </c>
      <c r="G75" s="2">
        <v>0</v>
      </c>
      <c r="H75" s="2">
        <v>0</v>
      </c>
      <c r="I75" s="2">
        <v>0</v>
      </c>
      <c r="J75" s="1"/>
      <c r="K75" s="4"/>
      <c r="L75" s="6"/>
    </row>
    <row r="76" spans="1:12" ht="18" customHeight="1">
      <c r="A76" s="3"/>
      <c r="B76" s="1" t="s">
        <v>42</v>
      </c>
      <c r="C76" s="9"/>
      <c r="D76" s="2">
        <f>SUM(E76:I76)</f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1"/>
      <c r="K76" s="4"/>
      <c r="L76" s="6"/>
    </row>
    <row r="77" spans="1:12" ht="57" customHeight="1">
      <c r="A77" s="23" t="s">
        <v>21</v>
      </c>
      <c r="B77" s="46" t="s">
        <v>92</v>
      </c>
      <c r="C77" s="47"/>
      <c r="D77" s="48">
        <f>SUM(E77:I77)</f>
        <v>212604</v>
      </c>
      <c r="E77" s="48">
        <f>SUM(E78:E81)</f>
        <v>70407.8</v>
      </c>
      <c r="F77" s="48">
        <f>SUM(F78:F81)</f>
        <v>59454.100000000006</v>
      </c>
      <c r="G77" s="48">
        <f>SUM(G78:G81)</f>
        <v>58874.200000000004</v>
      </c>
      <c r="H77" s="48">
        <f>SUM(H78:H81)</f>
        <v>8677.3</v>
      </c>
      <c r="I77" s="48">
        <f>SUM(I78:I81)</f>
        <v>15190.6</v>
      </c>
      <c r="J77" s="49"/>
      <c r="K77" s="4"/>
      <c r="L77" s="6"/>
    </row>
    <row r="78" spans="1:12" ht="20.25" customHeight="1">
      <c r="A78" s="3"/>
      <c r="B78" s="1" t="s">
        <v>8</v>
      </c>
      <c r="C78" s="16"/>
      <c r="D78" s="2">
        <f aca="true" t="shared" si="19" ref="D78:I78">SUM(D83+D98+D103)</f>
        <v>0</v>
      </c>
      <c r="E78" s="2">
        <f t="shared" si="19"/>
        <v>0</v>
      </c>
      <c r="F78" s="2">
        <f t="shared" si="19"/>
        <v>0</v>
      </c>
      <c r="G78" s="2">
        <f t="shared" si="19"/>
        <v>0</v>
      </c>
      <c r="H78" s="2">
        <f t="shared" si="19"/>
        <v>0</v>
      </c>
      <c r="I78" s="2">
        <f t="shared" si="19"/>
        <v>0</v>
      </c>
      <c r="J78" s="1"/>
      <c r="K78" s="4"/>
      <c r="L78" s="6"/>
    </row>
    <row r="79" spans="1:12" ht="20.25" customHeight="1">
      <c r="A79" s="3"/>
      <c r="B79" s="1" t="s">
        <v>9</v>
      </c>
      <c r="C79" s="16"/>
      <c r="D79" s="2">
        <f>SUM(D84+D99+D104)</f>
        <v>0</v>
      </c>
      <c r="E79" s="2">
        <f aca="true" t="shared" si="20" ref="E79:I81">SUM(E84+E99+E104)</f>
        <v>0</v>
      </c>
      <c r="F79" s="2">
        <f t="shared" si="20"/>
        <v>0</v>
      </c>
      <c r="G79" s="2">
        <f t="shared" si="20"/>
        <v>0</v>
      </c>
      <c r="H79" s="2">
        <f t="shared" si="20"/>
        <v>0</v>
      </c>
      <c r="I79" s="2">
        <f t="shared" si="20"/>
        <v>0</v>
      </c>
      <c r="J79" s="1"/>
      <c r="K79" s="4"/>
      <c r="L79" s="6"/>
    </row>
    <row r="80" spans="1:12" ht="20.25" customHeight="1">
      <c r="A80" s="3"/>
      <c r="B80" s="1" t="s">
        <v>10</v>
      </c>
      <c r="C80" s="16"/>
      <c r="D80" s="2">
        <f>SUM(D85+D100+D105)</f>
        <v>212604</v>
      </c>
      <c r="E80" s="2">
        <f>SUM(E85+E100+E105)</f>
        <v>70407.8</v>
      </c>
      <c r="F80" s="2">
        <f>SUM(F85+F100+F105)</f>
        <v>59454.100000000006</v>
      </c>
      <c r="G80" s="2">
        <f>SUM(G85+G100+G105)</f>
        <v>58874.200000000004</v>
      </c>
      <c r="H80" s="2">
        <f>SUM(H85+H100+H105)</f>
        <v>8677.3</v>
      </c>
      <c r="I80" s="2">
        <f>SUM(I85+I100+I105)</f>
        <v>15190.6</v>
      </c>
      <c r="J80" s="1"/>
      <c r="K80" s="4"/>
      <c r="L80" s="6"/>
    </row>
    <row r="81" spans="1:12" ht="20.25" customHeight="1">
      <c r="A81" s="3"/>
      <c r="B81" s="1" t="s">
        <v>11</v>
      </c>
      <c r="C81" s="16"/>
      <c r="D81" s="2">
        <f>SUM(D86+D101+D106)</f>
        <v>0</v>
      </c>
      <c r="E81" s="2">
        <f t="shared" si="20"/>
        <v>0</v>
      </c>
      <c r="F81" s="2">
        <f t="shared" si="20"/>
        <v>0</v>
      </c>
      <c r="G81" s="2">
        <f t="shared" si="20"/>
        <v>0</v>
      </c>
      <c r="H81" s="2">
        <f t="shared" si="20"/>
        <v>0</v>
      </c>
      <c r="I81" s="2">
        <f t="shared" si="20"/>
        <v>0</v>
      </c>
      <c r="J81" s="1"/>
      <c r="K81" s="4"/>
      <c r="L81" s="6"/>
    </row>
    <row r="82" spans="1:12" ht="56.25" customHeight="1">
      <c r="A82" s="27" t="s">
        <v>22</v>
      </c>
      <c r="B82" s="28" t="s">
        <v>102</v>
      </c>
      <c r="C82" s="29"/>
      <c r="D82" s="30">
        <f aca="true" t="shared" si="21" ref="D82:I82">SUM(D83:D86)</f>
        <v>123455.90000000001</v>
      </c>
      <c r="E82" s="30">
        <f t="shared" si="21"/>
        <v>29523.3</v>
      </c>
      <c r="F82" s="30">
        <f t="shared" si="21"/>
        <v>37390.3</v>
      </c>
      <c r="G82" s="30">
        <f t="shared" si="21"/>
        <v>43774.3</v>
      </c>
      <c r="H82" s="30">
        <f t="shared" si="21"/>
        <v>6384</v>
      </c>
      <c r="I82" s="30">
        <f t="shared" si="21"/>
        <v>6384</v>
      </c>
      <c r="J82" s="31"/>
      <c r="K82" s="4"/>
      <c r="L82" s="6"/>
    </row>
    <row r="83" spans="1:12" ht="20.25" customHeight="1">
      <c r="A83" s="3"/>
      <c r="B83" s="1" t="s">
        <v>8</v>
      </c>
      <c r="C83" s="16"/>
      <c r="D83" s="2">
        <f aca="true" t="shared" si="22" ref="D83:I83">SUM(D93)</f>
        <v>0</v>
      </c>
      <c r="E83" s="2">
        <f t="shared" si="22"/>
        <v>0</v>
      </c>
      <c r="F83" s="2">
        <f t="shared" si="22"/>
        <v>0</v>
      </c>
      <c r="G83" s="2">
        <f t="shared" si="22"/>
        <v>0</v>
      </c>
      <c r="H83" s="2">
        <f t="shared" si="22"/>
        <v>0</v>
      </c>
      <c r="I83" s="2">
        <f t="shared" si="22"/>
        <v>0</v>
      </c>
      <c r="J83" s="1"/>
      <c r="K83" s="4"/>
      <c r="L83" s="6"/>
    </row>
    <row r="84" spans="1:12" ht="20.25" customHeight="1">
      <c r="A84" s="3"/>
      <c r="B84" s="1" t="s">
        <v>9</v>
      </c>
      <c r="C84" s="16"/>
      <c r="D84" s="2">
        <f aca="true" t="shared" si="23" ref="D84:I86">SUM(D94)</f>
        <v>0</v>
      </c>
      <c r="E84" s="2">
        <f t="shared" si="23"/>
        <v>0</v>
      </c>
      <c r="F84" s="2">
        <f t="shared" si="23"/>
        <v>0</v>
      </c>
      <c r="G84" s="2">
        <f t="shared" si="23"/>
        <v>0</v>
      </c>
      <c r="H84" s="2">
        <f t="shared" si="23"/>
        <v>0</v>
      </c>
      <c r="I84" s="2">
        <f t="shared" si="23"/>
        <v>0</v>
      </c>
      <c r="J84" s="1"/>
      <c r="K84" s="4"/>
      <c r="L84" s="6"/>
    </row>
    <row r="85" spans="1:12" ht="20.25" customHeight="1">
      <c r="A85" s="3"/>
      <c r="B85" s="1" t="s">
        <v>10</v>
      </c>
      <c r="C85" s="16"/>
      <c r="D85" s="2">
        <f aca="true" t="shared" si="24" ref="D85:I85">SUM(D90+D95)</f>
        <v>123455.90000000001</v>
      </c>
      <c r="E85" s="2">
        <f t="shared" si="24"/>
        <v>29523.3</v>
      </c>
      <c r="F85" s="2">
        <f t="shared" si="24"/>
        <v>37390.3</v>
      </c>
      <c r="G85" s="2">
        <f t="shared" si="24"/>
        <v>43774.3</v>
      </c>
      <c r="H85" s="2">
        <f t="shared" si="24"/>
        <v>6384</v>
      </c>
      <c r="I85" s="2">
        <f t="shared" si="24"/>
        <v>6384</v>
      </c>
      <c r="J85" s="1"/>
      <c r="K85" s="4"/>
      <c r="L85" s="6"/>
    </row>
    <row r="86" spans="1:12" ht="20.25" customHeight="1">
      <c r="A86" s="3"/>
      <c r="B86" s="1" t="s">
        <v>11</v>
      </c>
      <c r="C86" s="16"/>
      <c r="D86" s="2">
        <f t="shared" si="23"/>
        <v>0</v>
      </c>
      <c r="E86" s="2">
        <f t="shared" si="23"/>
        <v>0</v>
      </c>
      <c r="F86" s="2">
        <f t="shared" si="23"/>
        <v>0</v>
      </c>
      <c r="G86" s="2">
        <f t="shared" si="23"/>
        <v>0</v>
      </c>
      <c r="H86" s="2">
        <f t="shared" si="23"/>
        <v>0</v>
      </c>
      <c r="I86" s="2">
        <f t="shared" si="23"/>
        <v>0</v>
      </c>
      <c r="J86" s="1"/>
      <c r="K86" s="4"/>
      <c r="L86" s="6"/>
    </row>
    <row r="87" spans="1:12" ht="67.5" customHeight="1">
      <c r="A87" s="34" t="s">
        <v>57</v>
      </c>
      <c r="B87" s="50" t="s">
        <v>84</v>
      </c>
      <c r="C87" s="36" t="s">
        <v>45</v>
      </c>
      <c r="D87" s="37">
        <f aca="true" t="shared" si="25" ref="D87:I87">SUM(D88:D91)</f>
        <v>123082.90000000001</v>
      </c>
      <c r="E87" s="37">
        <f t="shared" si="25"/>
        <v>29150.3</v>
      </c>
      <c r="F87" s="37">
        <f t="shared" si="25"/>
        <v>37390.3</v>
      </c>
      <c r="G87" s="37">
        <f t="shared" si="25"/>
        <v>43774.3</v>
      </c>
      <c r="H87" s="37">
        <f t="shared" si="25"/>
        <v>6384</v>
      </c>
      <c r="I87" s="37">
        <f t="shared" si="25"/>
        <v>6384</v>
      </c>
      <c r="J87" s="36" t="s">
        <v>76</v>
      </c>
      <c r="K87" s="4"/>
      <c r="L87" s="6"/>
    </row>
    <row r="88" spans="1:12" ht="20.25" customHeight="1">
      <c r="A88" s="3"/>
      <c r="B88" s="1" t="s">
        <v>8</v>
      </c>
      <c r="C88" s="16"/>
      <c r="D88" s="14">
        <f>SUM(E88:I88)</f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1"/>
      <c r="K88" s="4"/>
      <c r="L88" s="6"/>
    </row>
    <row r="89" spans="1:12" ht="20.25" customHeight="1">
      <c r="A89" s="3"/>
      <c r="B89" s="1" t="s">
        <v>9</v>
      </c>
      <c r="C89" s="16"/>
      <c r="D89" s="14">
        <f>SUM(E89:I89)</f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1"/>
      <c r="K89" s="4"/>
      <c r="L89" s="6"/>
    </row>
    <row r="90" spans="1:12" ht="20.25" customHeight="1">
      <c r="A90" s="3"/>
      <c r="B90" s="1" t="s">
        <v>10</v>
      </c>
      <c r="C90" s="16"/>
      <c r="D90" s="14">
        <f>SUM(E90:I90)</f>
        <v>123082.90000000001</v>
      </c>
      <c r="E90" s="2">
        <v>29150.3</v>
      </c>
      <c r="F90" s="2">
        <v>37390.3</v>
      </c>
      <c r="G90" s="2">
        <v>43774.3</v>
      </c>
      <c r="H90" s="2">
        <v>6384</v>
      </c>
      <c r="I90" s="2">
        <v>6384</v>
      </c>
      <c r="J90" s="1"/>
      <c r="K90" s="4"/>
      <c r="L90" s="6"/>
    </row>
    <row r="91" spans="1:12" ht="20.25" customHeight="1">
      <c r="A91" s="3"/>
      <c r="B91" s="1" t="s">
        <v>11</v>
      </c>
      <c r="C91" s="16"/>
      <c r="D91" s="14">
        <f>SUM(E91:I91)</f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1"/>
      <c r="K91" s="4"/>
      <c r="L91" s="6"/>
    </row>
    <row r="92" spans="1:12" ht="45.75" customHeight="1">
      <c r="A92" s="34" t="s">
        <v>81</v>
      </c>
      <c r="B92" s="51" t="s">
        <v>93</v>
      </c>
      <c r="C92" s="36" t="s">
        <v>45</v>
      </c>
      <c r="D92" s="37">
        <f aca="true" t="shared" si="26" ref="D92:I92">SUM(D93:D96)</f>
        <v>373</v>
      </c>
      <c r="E92" s="37">
        <f t="shared" si="26"/>
        <v>373</v>
      </c>
      <c r="F92" s="37">
        <f t="shared" si="26"/>
        <v>0</v>
      </c>
      <c r="G92" s="37">
        <v>0</v>
      </c>
      <c r="H92" s="37">
        <f t="shared" si="26"/>
        <v>0</v>
      </c>
      <c r="I92" s="37">
        <f t="shared" si="26"/>
        <v>0</v>
      </c>
      <c r="J92" s="36"/>
      <c r="K92" s="4"/>
      <c r="L92" s="6"/>
    </row>
    <row r="93" spans="1:12" ht="20.25" customHeight="1">
      <c r="A93" s="3"/>
      <c r="B93" s="1" t="s">
        <v>8</v>
      </c>
      <c r="C93" s="16"/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1"/>
      <c r="K93" s="4"/>
      <c r="L93" s="6"/>
    </row>
    <row r="94" spans="1:12" ht="20.25" customHeight="1">
      <c r="A94" s="3"/>
      <c r="B94" s="1" t="s">
        <v>9</v>
      </c>
      <c r="C94" s="16"/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1"/>
      <c r="K94" s="4"/>
      <c r="L94" s="6"/>
    </row>
    <row r="95" spans="1:12" ht="20.25" customHeight="1">
      <c r="A95" s="3"/>
      <c r="B95" s="1" t="s">
        <v>10</v>
      </c>
      <c r="C95" s="16"/>
      <c r="D95" s="2">
        <f>SUM(E95:I95)</f>
        <v>373</v>
      </c>
      <c r="E95" s="2">
        <v>373</v>
      </c>
      <c r="F95" s="2">
        <v>0</v>
      </c>
      <c r="G95" s="2">
        <v>0</v>
      </c>
      <c r="H95" s="2">
        <v>0</v>
      </c>
      <c r="I95" s="2">
        <v>0</v>
      </c>
      <c r="J95" s="1"/>
      <c r="K95" s="4"/>
      <c r="L95" s="6"/>
    </row>
    <row r="96" spans="1:12" ht="20.25" customHeight="1">
      <c r="A96" s="3"/>
      <c r="B96" s="1" t="s">
        <v>11</v>
      </c>
      <c r="C96" s="16"/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1"/>
      <c r="K96" s="4"/>
      <c r="L96" s="6"/>
    </row>
    <row r="97" spans="1:12" ht="66.75" customHeight="1">
      <c r="A97" s="27" t="s">
        <v>23</v>
      </c>
      <c r="B97" s="28" t="s">
        <v>14</v>
      </c>
      <c r="C97" s="29"/>
      <c r="D97" s="30">
        <f aca="true" t="shared" si="27" ref="D97:I97">SUM(D98+D99+D100+D101)</f>
        <v>0</v>
      </c>
      <c r="E97" s="30">
        <f t="shared" si="27"/>
        <v>0</v>
      </c>
      <c r="F97" s="30">
        <f t="shared" si="27"/>
        <v>0</v>
      </c>
      <c r="G97" s="30">
        <f t="shared" si="27"/>
        <v>0</v>
      </c>
      <c r="H97" s="30">
        <f t="shared" si="27"/>
        <v>0</v>
      </c>
      <c r="I97" s="30">
        <f t="shared" si="27"/>
        <v>0</v>
      </c>
      <c r="J97" s="31"/>
      <c r="K97" s="4"/>
      <c r="L97" s="6"/>
    </row>
    <row r="98" spans="1:12" ht="20.25" customHeight="1">
      <c r="A98" s="3"/>
      <c r="B98" s="1" t="s">
        <v>8</v>
      </c>
      <c r="C98" s="16"/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1"/>
      <c r="K98" s="4"/>
      <c r="L98" s="6"/>
    </row>
    <row r="99" spans="1:12" ht="20.25" customHeight="1">
      <c r="A99" s="3"/>
      <c r="B99" s="1" t="s">
        <v>9</v>
      </c>
      <c r="C99" s="16"/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1"/>
      <c r="K99" s="4"/>
      <c r="L99" s="6"/>
    </row>
    <row r="100" spans="1:12" ht="20.25" customHeight="1">
      <c r="A100" s="3"/>
      <c r="B100" s="1" t="s">
        <v>10</v>
      </c>
      <c r="C100" s="16"/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1"/>
      <c r="K100" s="4"/>
      <c r="L100" s="6"/>
    </row>
    <row r="101" spans="1:12" ht="20.25" customHeight="1">
      <c r="A101" s="3"/>
      <c r="B101" s="1" t="s">
        <v>11</v>
      </c>
      <c r="C101" s="16"/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1"/>
      <c r="K101" s="4"/>
      <c r="L101" s="6"/>
    </row>
    <row r="102" spans="1:12" ht="38.25" customHeight="1">
      <c r="A102" s="27" t="s">
        <v>33</v>
      </c>
      <c r="B102" s="28" t="s">
        <v>94</v>
      </c>
      <c r="C102" s="29"/>
      <c r="D102" s="30">
        <f>SUM(E102:I102)</f>
        <v>89148.1</v>
      </c>
      <c r="E102" s="30">
        <f>SUM(E103+E104+E105+E106)</f>
        <v>40884.5</v>
      </c>
      <c r="F102" s="30">
        <f>SUM(F103+F104+F105+F106)</f>
        <v>22063.800000000003</v>
      </c>
      <c r="G102" s="30">
        <f>SUM(G103+G104+G105+G106)</f>
        <v>15099.9</v>
      </c>
      <c r="H102" s="30">
        <f>SUM(H103+H104+H105+H106)</f>
        <v>2293.3</v>
      </c>
      <c r="I102" s="30">
        <f>SUM(I103+I104+I105+I106)</f>
        <v>8806.6</v>
      </c>
      <c r="J102" s="31"/>
      <c r="K102" s="4"/>
      <c r="L102" s="6"/>
    </row>
    <row r="103" spans="1:12" ht="20.25" customHeight="1">
      <c r="A103" s="3"/>
      <c r="B103" s="1" t="s">
        <v>8</v>
      </c>
      <c r="C103" s="16"/>
      <c r="D103" s="2">
        <f aca="true" t="shared" si="28" ref="D103:I104">SUM(D110+D116+D122)</f>
        <v>0</v>
      </c>
      <c r="E103" s="2">
        <f t="shared" si="28"/>
        <v>0</v>
      </c>
      <c r="F103" s="2">
        <f t="shared" si="28"/>
        <v>0</v>
      </c>
      <c r="G103" s="2">
        <f t="shared" si="28"/>
        <v>0</v>
      </c>
      <c r="H103" s="2">
        <f t="shared" si="28"/>
        <v>0</v>
      </c>
      <c r="I103" s="2">
        <f t="shared" si="28"/>
        <v>0</v>
      </c>
      <c r="J103" s="1"/>
      <c r="K103" s="4"/>
      <c r="L103" s="6"/>
    </row>
    <row r="104" spans="1:12" ht="20.25" customHeight="1">
      <c r="A104" s="3"/>
      <c r="B104" s="1" t="s">
        <v>9</v>
      </c>
      <c r="C104" s="16"/>
      <c r="D104" s="2">
        <f t="shared" si="28"/>
        <v>0</v>
      </c>
      <c r="E104" s="2">
        <f t="shared" si="28"/>
        <v>0</v>
      </c>
      <c r="F104" s="2">
        <f t="shared" si="28"/>
        <v>0</v>
      </c>
      <c r="G104" s="2">
        <f t="shared" si="28"/>
        <v>0</v>
      </c>
      <c r="H104" s="2">
        <f t="shared" si="28"/>
        <v>0</v>
      </c>
      <c r="I104" s="2">
        <f t="shared" si="28"/>
        <v>0</v>
      </c>
      <c r="J104" s="1"/>
      <c r="K104" s="4"/>
      <c r="L104" s="6"/>
    </row>
    <row r="105" spans="1:12" ht="20.25" customHeight="1">
      <c r="A105" s="3"/>
      <c r="B105" s="1" t="s">
        <v>10</v>
      </c>
      <c r="C105" s="16"/>
      <c r="D105" s="2">
        <f>SUM(E105:I105)</f>
        <v>89148.1</v>
      </c>
      <c r="E105" s="2">
        <f>SUM(E112+E118+E124)</f>
        <v>40884.5</v>
      </c>
      <c r="F105" s="2">
        <f>SUM(F112+F118+F124)</f>
        <v>22063.800000000003</v>
      </c>
      <c r="G105" s="2">
        <f>SUM(G112+G118+G124)</f>
        <v>15099.9</v>
      </c>
      <c r="H105" s="2">
        <f>SUM(H112+H118+H124)</f>
        <v>2293.3</v>
      </c>
      <c r="I105" s="2">
        <f>SUM(I112+I118+I124)</f>
        <v>8806.6</v>
      </c>
      <c r="J105" s="1"/>
      <c r="K105" s="4"/>
      <c r="L105" s="6"/>
    </row>
    <row r="106" spans="1:12" ht="20.25" customHeight="1">
      <c r="A106" s="3"/>
      <c r="B106" s="1" t="s">
        <v>11</v>
      </c>
      <c r="C106" s="16"/>
      <c r="D106" s="2">
        <f aca="true" t="shared" si="29" ref="D106:I106">SUM(D113++D119+D125)</f>
        <v>0</v>
      </c>
      <c r="E106" s="2">
        <f t="shared" si="29"/>
        <v>0</v>
      </c>
      <c r="F106" s="2">
        <f t="shared" si="29"/>
        <v>0</v>
      </c>
      <c r="G106" s="2">
        <f t="shared" si="29"/>
        <v>0</v>
      </c>
      <c r="H106" s="2">
        <f t="shared" si="29"/>
        <v>0</v>
      </c>
      <c r="I106" s="2">
        <f t="shared" si="29"/>
        <v>0</v>
      </c>
      <c r="J106" s="1"/>
      <c r="K106" s="4"/>
      <c r="L106" s="6"/>
    </row>
    <row r="107" spans="1:12" ht="27" customHeight="1">
      <c r="A107" s="7"/>
      <c r="B107" s="7"/>
      <c r="C107" s="61" t="s">
        <v>71</v>
      </c>
      <c r="D107" s="62"/>
      <c r="E107" s="62"/>
      <c r="F107" s="62"/>
      <c r="G107" s="62"/>
      <c r="H107" s="62"/>
      <c r="I107" s="62"/>
      <c r="J107" s="63"/>
      <c r="K107" s="4"/>
      <c r="L107" s="6"/>
    </row>
    <row r="108" spans="1:12" ht="33.75" customHeight="1">
      <c r="A108" s="7"/>
      <c r="B108" s="7"/>
      <c r="C108" s="61" t="s">
        <v>63</v>
      </c>
      <c r="D108" s="62"/>
      <c r="E108" s="62"/>
      <c r="F108" s="62"/>
      <c r="G108" s="62"/>
      <c r="H108" s="62"/>
      <c r="I108" s="62"/>
      <c r="J108" s="63"/>
      <c r="K108" s="4"/>
      <c r="L108" s="6"/>
    </row>
    <row r="109" spans="1:12" ht="120" customHeight="1">
      <c r="A109" s="34" t="s">
        <v>34</v>
      </c>
      <c r="B109" s="52" t="s">
        <v>83</v>
      </c>
      <c r="C109" s="36" t="s">
        <v>45</v>
      </c>
      <c r="D109" s="37">
        <f>SUM(E109:I109)</f>
        <v>66082.5</v>
      </c>
      <c r="E109" s="37">
        <f>SUM(E110:E113)</f>
        <v>23290.8</v>
      </c>
      <c r="F109" s="37">
        <f>SUM(F110:F113)</f>
        <v>16591.9</v>
      </c>
      <c r="G109" s="37">
        <f>SUM(G110:G113)</f>
        <v>15099.9</v>
      </c>
      <c r="H109" s="37">
        <f>SUM(H110:H113)</f>
        <v>2293.3</v>
      </c>
      <c r="I109" s="37">
        <f>SUM(I110:I113)</f>
        <v>8806.6</v>
      </c>
      <c r="J109" s="36" t="s">
        <v>82</v>
      </c>
      <c r="K109" s="4"/>
      <c r="L109" s="6"/>
    </row>
    <row r="110" spans="1:12" ht="19.5" customHeight="1">
      <c r="A110" s="7"/>
      <c r="B110" s="10" t="s">
        <v>8</v>
      </c>
      <c r="C110" s="16"/>
      <c r="D110" s="2">
        <f>SUM(E110:I110)</f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1"/>
      <c r="K110" s="4"/>
      <c r="L110" s="6"/>
    </row>
    <row r="111" spans="1:12" ht="19.5" customHeight="1">
      <c r="A111" s="7"/>
      <c r="B111" s="10" t="s">
        <v>9</v>
      </c>
      <c r="C111" s="16"/>
      <c r="D111" s="2">
        <f>SUM(E111:I111)</f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1"/>
      <c r="K111" s="4"/>
      <c r="L111" s="6"/>
    </row>
    <row r="112" spans="1:12" ht="18.75" customHeight="1">
      <c r="A112" s="7"/>
      <c r="B112" s="10" t="s">
        <v>10</v>
      </c>
      <c r="C112" s="16"/>
      <c r="D112" s="2">
        <f>SUM(E112:I112)</f>
        <v>66082.5</v>
      </c>
      <c r="E112" s="2">
        <v>23290.8</v>
      </c>
      <c r="F112" s="2">
        <v>16591.9</v>
      </c>
      <c r="G112" s="2">
        <v>15099.9</v>
      </c>
      <c r="H112" s="2">
        <v>2293.3</v>
      </c>
      <c r="I112" s="2">
        <v>8806.6</v>
      </c>
      <c r="J112" s="1"/>
      <c r="K112" s="4"/>
      <c r="L112" s="6"/>
    </row>
    <row r="113" spans="1:12" ht="18.75" customHeight="1">
      <c r="A113" s="7"/>
      <c r="B113" s="10" t="s">
        <v>42</v>
      </c>
      <c r="C113" s="16"/>
      <c r="D113" s="2">
        <f>SUM(E113:I113)</f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1"/>
      <c r="K113" s="4"/>
      <c r="L113" s="6"/>
    </row>
    <row r="114" spans="1:12" ht="30" customHeight="1">
      <c r="A114" s="3"/>
      <c r="B114" s="1"/>
      <c r="C114" s="61" t="s">
        <v>100</v>
      </c>
      <c r="D114" s="62"/>
      <c r="E114" s="62"/>
      <c r="F114" s="62"/>
      <c r="G114" s="62"/>
      <c r="H114" s="62"/>
      <c r="I114" s="62"/>
      <c r="J114" s="63"/>
      <c r="K114" s="4"/>
      <c r="L114" s="6"/>
    </row>
    <row r="115" spans="1:12" ht="63.75" customHeight="1">
      <c r="A115" s="53" t="s">
        <v>98</v>
      </c>
      <c r="B115" s="51" t="s">
        <v>50</v>
      </c>
      <c r="C115" s="36" t="s">
        <v>49</v>
      </c>
      <c r="D115" s="37">
        <f aca="true" t="shared" si="30" ref="D115:I115">SUM(D116:D119)</f>
        <v>1550</v>
      </c>
      <c r="E115" s="37">
        <f t="shared" si="30"/>
        <v>1550</v>
      </c>
      <c r="F115" s="37">
        <f t="shared" si="30"/>
        <v>0</v>
      </c>
      <c r="G115" s="37">
        <f t="shared" si="30"/>
        <v>0</v>
      </c>
      <c r="H115" s="37">
        <f t="shared" si="30"/>
        <v>0</v>
      </c>
      <c r="I115" s="37">
        <f t="shared" si="30"/>
        <v>0</v>
      </c>
      <c r="J115" s="36" t="s">
        <v>77</v>
      </c>
      <c r="K115" s="4"/>
      <c r="L115" s="6"/>
    </row>
    <row r="116" spans="1:12" ht="18.75" customHeight="1">
      <c r="A116" s="3"/>
      <c r="B116" s="1" t="s">
        <v>8</v>
      </c>
      <c r="C116" s="16"/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1"/>
      <c r="K116" s="4"/>
      <c r="L116" s="6"/>
    </row>
    <row r="117" spans="1:12" ht="18.75" customHeight="1">
      <c r="A117" s="3"/>
      <c r="B117" s="1" t="s">
        <v>9</v>
      </c>
      <c r="C117" s="16"/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1"/>
      <c r="K117" s="4"/>
      <c r="L117" s="6"/>
    </row>
    <row r="118" spans="1:12" ht="18.75" customHeight="1">
      <c r="A118" s="3"/>
      <c r="B118" s="1" t="s">
        <v>10</v>
      </c>
      <c r="C118" s="16"/>
      <c r="D118" s="1">
        <f>SUM(E118:I118)</f>
        <v>1550</v>
      </c>
      <c r="E118" s="1">
        <v>1550</v>
      </c>
      <c r="F118" s="2">
        <v>0</v>
      </c>
      <c r="G118" s="2">
        <v>0</v>
      </c>
      <c r="H118" s="2">
        <v>0</v>
      </c>
      <c r="I118" s="2">
        <v>0</v>
      </c>
      <c r="J118" s="1"/>
      <c r="K118" s="4"/>
      <c r="L118" s="6"/>
    </row>
    <row r="119" spans="1:12" ht="22.5" customHeight="1">
      <c r="A119" s="3"/>
      <c r="B119" s="1" t="s">
        <v>11</v>
      </c>
      <c r="C119" s="16"/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1"/>
      <c r="K119" s="4"/>
      <c r="L119" s="6"/>
    </row>
    <row r="120" spans="1:12" ht="27" customHeight="1">
      <c r="A120" s="3"/>
      <c r="B120" s="1"/>
      <c r="C120" s="68" t="s">
        <v>101</v>
      </c>
      <c r="D120" s="69"/>
      <c r="E120" s="69"/>
      <c r="F120" s="69"/>
      <c r="G120" s="69"/>
      <c r="H120" s="69"/>
      <c r="I120" s="69"/>
      <c r="J120" s="70"/>
      <c r="K120" s="4"/>
      <c r="L120" s="6"/>
    </row>
    <row r="121" spans="1:12" ht="57.75" customHeight="1">
      <c r="A121" s="34" t="s">
        <v>99</v>
      </c>
      <c r="B121" s="51" t="s">
        <v>67</v>
      </c>
      <c r="C121" s="36" t="s">
        <v>49</v>
      </c>
      <c r="D121" s="37">
        <f>SUM(E121:I121)</f>
        <v>21515.6</v>
      </c>
      <c r="E121" s="37">
        <f>SUM(E122:E125)</f>
        <v>16043.7</v>
      </c>
      <c r="F121" s="37">
        <f>SUM(F122:F125)</f>
        <v>5471.9</v>
      </c>
      <c r="G121" s="37">
        <f>SUM(G122:G125)</f>
        <v>0</v>
      </c>
      <c r="H121" s="37">
        <f>SUM(H122:H125)</f>
        <v>0</v>
      </c>
      <c r="I121" s="37">
        <f>SUM(I122:I125)</f>
        <v>0</v>
      </c>
      <c r="J121" s="36" t="s">
        <v>76</v>
      </c>
      <c r="K121" s="4"/>
      <c r="L121" s="6"/>
    </row>
    <row r="122" spans="1:12" ht="18.75" customHeight="1">
      <c r="A122" s="3"/>
      <c r="B122" s="1" t="s">
        <v>8</v>
      </c>
      <c r="C122" s="16"/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1"/>
      <c r="K122" s="4"/>
      <c r="L122" s="6"/>
    </row>
    <row r="123" spans="1:12" ht="18.75" customHeight="1">
      <c r="A123" s="3"/>
      <c r="B123" s="1" t="s">
        <v>9</v>
      </c>
      <c r="C123" s="16"/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1"/>
      <c r="K123" s="4"/>
      <c r="L123" s="6"/>
    </row>
    <row r="124" spans="1:12" ht="18.75" customHeight="1">
      <c r="A124" s="3"/>
      <c r="B124" s="1" t="s">
        <v>10</v>
      </c>
      <c r="C124" s="16"/>
      <c r="D124" s="2">
        <f>SUM(E124:I124)</f>
        <v>21515.6</v>
      </c>
      <c r="E124" s="2">
        <v>16043.7</v>
      </c>
      <c r="F124" s="2">
        <v>5471.9</v>
      </c>
      <c r="G124" s="2">
        <v>0</v>
      </c>
      <c r="H124" s="2">
        <v>0</v>
      </c>
      <c r="I124" s="2">
        <v>0</v>
      </c>
      <c r="J124" s="1"/>
      <c r="K124" s="4"/>
      <c r="L124" s="6"/>
    </row>
    <row r="125" spans="1:12" ht="34.5" customHeight="1">
      <c r="A125" s="3"/>
      <c r="B125" s="1" t="s">
        <v>11</v>
      </c>
      <c r="C125" s="16"/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1"/>
      <c r="K125" s="4"/>
      <c r="L125" s="6"/>
    </row>
    <row r="126" spans="1:12" ht="115.5" customHeight="1">
      <c r="A126" s="23" t="s">
        <v>53</v>
      </c>
      <c r="B126" s="32" t="s">
        <v>105</v>
      </c>
      <c r="C126" s="24"/>
      <c r="D126" s="25">
        <f>SUM(E126:I126)</f>
        <v>34492.6</v>
      </c>
      <c r="E126" s="25">
        <f>SUM(E127:E130)</f>
        <v>5433.5</v>
      </c>
      <c r="F126" s="25">
        <f>SUM(F127:F130)</f>
        <v>6461.5</v>
      </c>
      <c r="G126" s="25">
        <f>SUM(G127:G130)</f>
        <v>14936.7</v>
      </c>
      <c r="H126" s="25">
        <f>SUM(H127:H130)</f>
        <v>3812.3</v>
      </c>
      <c r="I126" s="25">
        <f>SUM(I127:I130)</f>
        <v>3848.6000000000004</v>
      </c>
      <c r="J126" s="26"/>
      <c r="K126" s="4"/>
      <c r="L126" s="6"/>
    </row>
    <row r="127" spans="1:12" ht="18.75" customHeight="1">
      <c r="A127" s="3"/>
      <c r="B127" s="1" t="s">
        <v>8</v>
      </c>
      <c r="C127" s="16"/>
      <c r="D127" s="2">
        <f aca="true" t="shared" si="31" ref="D127:I129">SUM(D132+D137+D142)</f>
        <v>0</v>
      </c>
      <c r="E127" s="2">
        <f t="shared" si="31"/>
        <v>0</v>
      </c>
      <c r="F127" s="2">
        <f t="shared" si="31"/>
        <v>0</v>
      </c>
      <c r="G127" s="2">
        <f t="shared" si="31"/>
        <v>0</v>
      </c>
      <c r="H127" s="2">
        <f t="shared" si="31"/>
        <v>0</v>
      </c>
      <c r="I127" s="2">
        <f t="shared" si="31"/>
        <v>0</v>
      </c>
      <c r="J127" s="1"/>
      <c r="K127" s="4"/>
      <c r="L127" s="6"/>
    </row>
    <row r="128" spans="1:12" ht="18.75" customHeight="1">
      <c r="A128" s="3"/>
      <c r="B128" s="1" t="s">
        <v>9</v>
      </c>
      <c r="C128" s="16"/>
      <c r="D128" s="2">
        <f t="shared" si="31"/>
        <v>998.2</v>
      </c>
      <c r="E128" s="2">
        <f t="shared" si="31"/>
        <v>194.6</v>
      </c>
      <c r="F128" s="2">
        <f t="shared" si="31"/>
        <v>196.8</v>
      </c>
      <c r="G128" s="2">
        <f t="shared" si="31"/>
        <v>201.5</v>
      </c>
      <c r="H128" s="2">
        <f t="shared" si="31"/>
        <v>201.5</v>
      </c>
      <c r="I128" s="2">
        <f t="shared" si="31"/>
        <v>203.8</v>
      </c>
      <c r="J128" s="1"/>
      <c r="K128" s="4"/>
      <c r="L128" s="6"/>
    </row>
    <row r="129" spans="1:12" ht="18.75" customHeight="1">
      <c r="A129" s="3"/>
      <c r="B129" s="1" t="s">
        <v>10</v>
      </c>
      <c r="C129" s="16"/>
      <c r="D129" s="2">
        <f t="shared" si="31"/>
        <v>33494.4</v>
      </c>
      <c r="E129" s="2">
        <f t="shared" si="31"/>
        <v>5238.9</v>
      </c>
      <c r="F129" s="2">
        <f t="shared" si="31"/>
        <v>6264.7</v>
      </c>
      <c r="G129" s="2">
        <f t="shared" si="31"/>
        <v>14735.2</v>
      </c>
      <c r="H129" s="2">
        <f t="shared" si="31"/>
        <v>3610.8</v>
      </c>
      <c r="I129" s="2">
        <f t="shared" si="31"/>
        <v>3644.8</v>
      </c>
      <c r="J129" s="1"/>
      <c r="K129" s="4"/>
      <c r="L129" s="6"/>
    </row>
    <row r="130" spans="1:12" ht="21.75" customHeight="1">
      <c r="A130" s="3"/>
      <c r="B130" s="1" t="s">
        <v>11</v>
      </c>
      <c r="C130" s="16"/>
      <c r="D130" s="2">
        <f aca="true" t="shared" si="32" ref="D130:I130">SUM(D135+D140+D145)</f>
        <v>0</v>
      </c>
      <c r="E130" s="2">
        <f t="shared" si="32"/>
        <v>0</v>
      </c>
      <c r="F130" s="2">
        <f t="shared" si="32"/>
        <v>0</v>
      </c>
      <c r="G130" s="2">
        <f t="shared" si="32"/>
        <v>0</v>
      </c>
      <c r="H130" s="2">
        <f t="shared" si="32"/>
        <v>0</v>
      </c>
      <c r="I130" s="2">
        <f t="shared" si="32"/>
        <v>0</v>
      </c>
      <c r="J130" s="1"/>
      <c r="K130" s="4"/>
      <c r="L130" s="6"/>
    </row>
    <row r="131" spans="1:12" ht="49.5" customHeight="1">
      <c r="A131" s="27" t="s">
        <v>24</v>
      </c>
      <c r="B131" s="28" t="s">
        <v>13</v>
      </c>
      <c r="C131" s="29"/>
      <c r="D131" s="30">
        <f aca="true" t="shared" si="33" ref="D131:I131">SUM(D132+D133+D134+D135)</f>
        <v>0</v>
      </c>
      <c r="E131" s="30">
        <f t="shared" si="33"/>
        <v>0</v>
      </c>
      <c r="F131" s="30">
        <f t="shared" si="33"/>
        <v>0</v>
      </c>
      <c r="G131" s="30">
        <f t="shared" si="33"/>
        <v>0</v>
      </c>
      <c r="H131" s="30">
        <f t="shared" si="33"/>
        <v>0</v>
      </c>
      <c r="I131" s="30">
        <f t="shared" si="33"/>
        <v>0</v>
      </c>
      <c r="J131" s="31"/>
      <c r="K131" s="4"/>
      <c r="L131" s="6"/>
    </row>
    <row r="132" spans="1:12" ht="18.75" customHeight="1">
      <c r="A132" s="3"/>
      <c r="B132" s="1" t="s">
        <v>8</v>
      </c>
      <c r="C132" s="16"/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1"/>
      <c r="K132" s="4"/>
      <c r="L132" s="6"/>
    </row>
    <row r="133" spans="1:12" ht="18" customHeight="1">
      <c r="A133" s="3"/>
      <c r="B133" s="1" t="s">
        <v>9</v>
      </c>
      <c r="C133" s="16"/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1"/>
      <c r="K133" s="4"/>
      <c r="L133" s="6"/>
    </row>
    <row r="134" spans="1:12" ht="18.75" customHeight="1">
      <c r="A134" s="3"/>
      <c r="B134" s="1" t="s">
        <v>10</v>
      </c>
      <c r="C134" s="16"/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1"/>
      <c r="K134" s="4"/>
      <c r="L134" s="6"/>
    </row>
    <row r="135" spans="1:12" ht="18.75" customHeight="1">
      <c r="A135" s="3"/>
      <c r="B135" s="1" t="s">
        <v>11</v>
      </c>
      <c r="C135" s="16"/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1"/>
      <c r="K135" s="4"/>
      <c r="L135" s="6"/>
    </row>
    <row r="136" spans="1:12" ht="69" customHeight="1">
      <c r="A136" s="27" t="s">
        <v>25</v>
      </c>
      <c r="B136" s="28" t="s">
        <v>14</v>
      </c>
      <c r="C136" s="29"/>
      <c r="D136" s="30">
        <f aca="true" t="shared" si="34" ref="D136:I136">SUM(D137+D138+D139+D140)</f>
        <v>0</v>
      </c>
      <c r="E136" s="30">
        <f t="shared" si="34"/>
        <v>0</v>
      </c>
      <c r="F136" s="30">
        <f t="shared" si="34"/>
        <v>0</v>
      </c>
      <c r="G136" s="30">
        <f t="shared" si="34"/>
        <v>0</v>
      </c>
      <c r="H136" s="30">
        <f t="shared" si="34"/>
        <v>0</v>
      </c>
      <c r="I136" s="30">
        <f t="shared" si="34"/>
        <v>0</v>
      </c>
      <c r="J136" s="31"/>
      <c r="K136" s="4"/>
      <c r="L136" s="6"/>
    </row>
    <row r="137" spans="1:12" ht="22.5" customHeight="1">
      <c r="A137" s="3"/>
      <c r="B137" s="1" t="s">
        <v>8</v>
      </c>
      <c r="C137" s="16"/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1"/>
      <c r="K137" s="4"/>
      <c r="L137" s="6"/>
    </row>
    <row r="138" spans="1:12" ht="18.75" customHeight="1">
      <c r="A138" s="3"/>
      <c r="B138" s="1" t="s">
        <v>9</v>
      </c>
      <c r="C138" s="16"/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1"/>
      <c r="K138" s="4"/>
      <c r="L138" s="6"/>
    </row>
    <row r="139" spans="1:12" ht="18.75" customHeight="1">
      <c r="A139" s="3"/>
      <c r="B139" s="1" t="s">
        <v>10</v>
      </c>
      <c r="C139" s="16"/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1"/>
      <c r="K139" s="4"/>
      <c r="L139" s="6"/>
    </row>
    <row r="140" spans="1:12" ht="18.75" customHeight="1">
      <c r="A140" s="3"/>
      <c r="B140" s="1" t="s">
        <v>11</v>
      </c>
      <c r="C140" s="16"/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1"/>
      <c r="K140" s="4"/>
      <c r="L140" s="6"/>
    </row>
    <row r="141" spans="1:12" ht="40.5" customHeight="1">
      <c r="A141" s="27" t="s">
        <v>26</v>
      </c>
      <c r="B141" s="28" t="s">
        <v>95</v>
      </c>
      <c r="C141" s="29"/>
      <c r="D141" s="30">
        <f aca="true" t="shared" si="35" ref="D141:I141">SUM(D142+D143+D144+D145)</f>
        <v>34492.6</v>
      </c>
      <c r="E141" s="30">
        <f t="shared" si="35"/>
        <v>5433.5</v>
      </c>
      <c r="F141" s="30">
        <f t="shared" si="35"/>
        <v>6461.5</v>
      </c>
      <c r="G141" s="30">
        <f t="shared" si="35"/>
        <v>14936.7</v>
      </c>
      <c r="H141" s="30">
        <f t="shared" si="35"/>
        <v>3812.3</v>
      </c>
      <c r="I141" s="30">
        <f t="shared" si="35"/>
        <v>3848.6000000000004</v>
      </c>
      <c r="J141" s="31"/>
      <c r="K141" s="4"/>
      <c r="L141" s="6"/>
    </row>
    <row r="142" spans="1:12" ht="27" customHeight="1">
      <c r="A142" s="3"/>
      <c r="B142" s="1" t="s">
        <v>8</v>
      </c>
      <c r="C142" s="16"/>
      <c r="D142" s="2">
        <f aca="true" t="shared" si="36" ref="D142:I142">SUM(D149)</f>
        <v>0</v>
      </c>
      <c r="E142" s="2">
        <f t="shared" si="36"/>
        <v>0</v>
      </c>
      <c r="F142" s="2">
        <f t="shared" si="36"/>
        <v>0</v>
      </c>
      <c r="G142" s="2">
        <f t="shared" si="36"/>
        <v>0</v>
      </c>
      <c r="H142" s="2">
        <f t="shared" si="36"/>
        <v>0</v>
      </c>
      <c r="I142" s="2">
        <f t="shared" si="36"/>
        <v>0</v>
      </c>
      <c r="J142" s="1"/>
      <c r="K142" s="4"/>
      <c r="L142" s="6"/>
    </row>
    <row r="143" spans="1:12" ht="18.75" customHeight="1">
      <c r="A143" s="3"/>
      <c r="B143" s="1" t="s">
        <v>9</v>
      </c>
      <c r="C143" s="16"/>
      <c r="D143" s="2">
        <f aca="true" t="shared" si="37" ref="D143:I145">SUM(D150)</f>
        <v>998.2</v>
      </c>
      <c r="E143" s="2">
        <f t="shared" si="37"/>
        <v>194.6</v>
      </c>
      <c r="F143" s="2">
        <f t="shared" si="37"/>
        <v>196.8</v>
      </c>
      <c r="G143" s="2">
        <f t="shared" si="37"/>
        <v>201.5</v>
      </c>
      <c r="H143" s="2">
        <f t="shared" si="37"/>
        <v>201.5</v>
      </c>
      <c r="I143" s="2">
        <f t="shared" si="37"/>
        <v>203.8</v>
      </c>
      <c r="J143" s="1"/>
      <c r="K143" s="4"/>
      <c r="L143" s="6"/>
    </row>
    <row r="144" spans="1:12" ht="18.75" customHeight="1">
      <c r="A144" s="3"/>
      <c r="B144" s="1" t="s">
        <v>10</v>
      </c>
      <c r="C144" s="16"/>
      <c r="D144" s="2">
        <f t="shared" si="37"/>
        <v>33494.4</v>
      </c>
      <c r="E144" s="2">
        <f t="shared" si="37"/>
        <v>5238.9</v>
      </c>
      <c r="F144" s="2">
        <f>SUM(F151)</f>
        <v>6264.7</v>
      </c>
      <c r="G144" s="2">
        <f>SUM(G151)</f>
        <v>14735.2</v>
      </c>
      <c r="H144" s="2">
        <f t="shared" si="37"/>
        <v>3610.8</v>
      </c>
      <c r="I144" s="2">
        <f t="shared" si="37"/>
        <v>3644.8</v>
      </c>
      <c r="J144" s="1"/>
      <c r="K144" s="4"/>
      <c r="L144" s="6"/>
    </row>
    <row r="145" spans="1:12" ht="18.75" customHeight="1">
      <c r="A145" s="3"/>
      <c r="B145" s="1" t="s">
        <v>11</v>
      </c>
      <c r="C145" s="16"/>
      <c r="D145" s="2">
        <f t="shared" si="37"/>
        <v>0</v>
      </c>
      <c r="E145" s="2">
        <f t="shared" si="37"/>
        <v>0</v>
      </c>
      <c r="F145" s="2">
        <f t="shared" si="37"/>
        <v>0</v>
      </c>
      <c r="G145" s="2">
        <f t="shared" si="37"/>
        <v>0</v>
      </c>
      <c r="H145" s="2">
        <f t="shared" si="37"/>
        <v>0</v>
      </c>
      <c r="I145" s="2">
        <f t="shared" si="37"/>
        <v>0</v>
      </c>
      <c r="J145" s="1"/>
      <c r="K145" s="4"/>
      <c r="L145" s="6"/>
    </row>
    <row r="146" spans="1:12" ht="18.75" customHeight="1">
      <c r="A146" s="7"/>
      <c r="B146" s="15"/>
      <c r="C146" s="61" t="s">
        <v>64</v>
      </c>
      <c r="D146" s="62"/>
      <c r="E146" s="62"/>
      <c r="F146" s="62"/>
      <c r="G146" s="62"/>
      <c r="H146" s="62"/>
      <c r="I146" s="62"/>
      <c r="J146" s="63"/>
      <c r="K146" s="4"/>
      <c r="L146" s="6"/>
    </row>
    <row r="147" spans="1:12" ht="46.5" customHeight="1">
      <c r="A147" s="7"/>
      <c r="B147" s="7"/>
      <c r="C147" s="61" t="s">
        <v>65</v>
      </c>
      <c r="D147" s="62"/>
      <c r="E147" s="62"/>
      <c r="F147" s="62"/>
      <c r="G147" s="62"/>
      <c r="H147" s="62"/>
      <c r="I147" s="62"/>
      <c r="J147" s="63"/>
      <c r="K147" s="4"/>
      <c r="L147" s="6"/>
    </row>
    <row r="148" spans="1:12" ht="41.25" customHeight="1">
      <c r="A148" s="34" t="s">
        <v>35</v>
      </c>
      <c r="B148" s="51" t="s">
        <v>96</v>
      </c>
      <c r="C148" s="36" t="s">
        <v>45</v>
      </c>
      <c r="D148" s="37">
        <f>SUM(E148:I148)</f>
        <v>34492.6</v>
      </c>
      <c r="E148" s="37">
        <f>SUM(E149:E152)</f>
        <v>5433.5</v>
      </c>
      <c r="F148" s="37">
        <f>SUM(F149:F152)</f>
        <v>6461.5</v>
      </c>
      <c r="G148" s="37">
        <f>SUM(G149:G152)</f>
        <v>14936.7</v>
      </c>
      <c r="H148" s="37">
        <f>SUM(H149:H152)</f>
        <v>3812.3</v>
      </c>
      <c r="I148" s="37">
        <f>SUM(I149:I152)</f>
        <v>3848.6000000000004</v>
      </c>
      <c r="J148" s="36" t="s">
        <v>78</v>
      </c>
      <c r="K148" s="4"/>
      <c r="L148" s="6"/>
    </row>
    <row r="149" spans="1:12" ht="18" customHeight="1">
      <c r="A149" s="3"/>
      <c r="B149" s="1" t="s">
        <v>8</v>
      </c>
      <c r="C149" s="16"/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1"/>
      <c r="K149" s="4"/>
      <c r="L149" s="6"/>
    </row>
    <row r="150" spans="1:12" ht="18.75" customHeight="1">
      <c r="A150" s="3"/>
      <c r="B150" s="1" t="s">
        <v>9</v>
      </c>
      <c r="C150" s="16"/>
      <c r="D150" s="2">
        <f>SUM(E150:I150)</f>
        <v>998.2</v>
      </c>
      <c r="E150" s="2">
        <v>194.6</v>
      </c>
      <c r="F150" s="2">
        <v>196.8</v>
      </c>
      <c r="G150" s="59">
        <v>201.5</v>
      </c>
      <c r="H150" s="2">
        <v>201.5</v>
      </c>
      <c r="I150" s="2">
        <v>203.8</v>
      </c>
      <c r="J150" s="1"/>
      <c r="K150" s="4"/>
      <c r="L150" s="6"/>
    </row>
    <row r="151" spans="1:12" ht="18.75" customHeight="1">
      <c r="A151" s="3"/>
      <c r="B151" s="1" t="s">
        <v>10</v>
      </c>
      <c r="C151" s="16"/>
      <c r="D151" s="2">
        <f>SUM(E151:I151)</f>
        <v>33494.4</v>
      </c>
      <c r="E151" s="2">
        <v>5238.9</v>
      </c>
      <c r="F151" s="2">
        <v>6264.7</v>
      </c>
      <c r="G151" s="2">
        <v>14735.2</v>
      </c>
      <c r="H151" s="2">
        <v>3610.8</v>
      </c>
      <c r="I151" s="2">
        <v>3644.8</v>
      </c>
      <c r="J151" s="2"/>
      <c r="K151" s="4"/>
      <c r="L151" s="6"/>
    </row>
    <row r="152" spans="1:12" ht="18.75" customHeight="1">
      <c r="A152" s="3"/>
      <c r="B152" s="1" t="s">
        <v>11</v>
      </c>
      <c r="C152" s="16"/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1"/>
      <c r="K152" s="4"/>
      <c r="L152" s="6"/>
    </row>
    <row r="153" spans="1:12" ht="84.75" customHeight="1">
      <c r="A153" s="23" t="s">
        <v>27</v>
      </c>
      <c r="B153" s="32" t="s">
        <v>85</v>
      </c>
      <c r="C153" s="24"/>
      <c r="D153" s="25">
        <f>SUM(E153:I153)</f>
        <v>30260.1</v>
      </c>
      <c r="E153" s="25">
        <f>SUM(E158+E163+E168)</f>
        <v>11078.8</v>
      </c>
      <c r="F153" s="25">
        <f>SUM(F158+F163+F168)</f>
        <v>8294.2</v>
      </c>
      <c r="G153" s="25">
        <f>SUM(G158+G163+G168)</f>
        <v>4115.5</v>
      </c>
      <c r="H153" s="25">
        <f>SUM(H158+H163+H168)</f>
        <v>3385.8</v>
      </c>
      <c r="I153" s="25">
        <f>SUM(I158+I163+I168)</f>
        <v>3385.8</v>
      </c>
      <c r="J153" s="26"/>
      <c r="K153" s="4"/>
      <c r="L153" s="6"/>
    </row>
    <row r="154" spans="1:12" ht="18.75" customHeight="1">
      <c r="A154" s="3"/>
      <c r="B154" s="1" t="s">
        <v>8</v>
      </c>
      <c r="C154" s="16"/>
      <c r="D154" s="2">
        <f aca="true" t="shared" si="38" ref="D154:I157">SUM(D159+D164+D169)</f>
        <v>0</v>
      </c>
      <c r="E154" s="2">
        <f t="shared" si="38"/>
        <v>0</v>
      </c>
      <c r="F154" s="2">
        <f t="shared" si="38"/>
        <v>0</v>
      </c>
      <c r="G154" s="2">
        <f t="shared" si="38"/>
        <v>0</v>
      </c>
      <c r="H154" s="2">
        <f t="shared" si="38"/>
        <v>0</v>
      </c>
      <c r="I154" s="2">
        <f t="shared" si="38"/>
        <v>0</v>
      </c>
      <c r="J154" s="1"/>
      <c r="K154" s="4"/>
      <c r="L154" s="6"/>
    </row>
    <row r="155" spans="1:12" ht="18" customHeight="1">
      <c r="A155" s="3"/>
      <c r="B155" s="1" t="s">
        <v>9</v>
      </c>
      <c r="C155" s="16"/>
      <c r="D155" s="2">
        <f t="shared" si="38"/>
        <v>3664.2</v>
      </c>
      <c r="E155" s="2">
        <f>SUM(E160+E165+E170)</f>
        <v>3664.2</v>
      </c>
      <c r="F155" s="2">
        <f t="shared" si="38"/>
        <v>0</v>
      </c>
      <c r="G155" s="2">
        <f t="shared" si="38"/>
        <v>0</v>
      </c>
      <c r="H155" s="2">
        <f t="shared" si="38"/>
        <v>0</v>
      </c>
      <c r="I155" s="2">
        <f t="shared" si="38"/>
        <v>0</v>
      </c>
      <c r="J155" s="1"/>
      <c r="K155" s="4"/>
      <c r="L155" s="6"/>
    </row>
    <row r="156" spans="1:12" ht="18.75" customHeight="1">
      <c r="A156" s="3"/>
      <c r="B156" s="1" t="s">
        <v>10</v>
      </c>
      <c r="C156" s="16"/>
      <c r="D156" s="2">
        <f>SUM(E156:I156)</f>
        <v>26595.899999999998</v>
      </c>
      <c r="E156" s="2">
        <f t="shared" si="38"/>
        <v>7414.599999999999</v>
      </c>
      <c r="F156" s="2">
        <f t="shared" si="38"/>
        <v>8294.2</v>
      </c>
      <c r="G156" s="2">
        <f t="shared" si="38"/>
        <v>4115.5</v>
      </c>
      <c r="H156" s="2">
        <f t="shared" si="38"/>
        <v>3385.8</v>
      </c>
      <c r="I156" s="2">
        <f t="shared" si="38"/>
        <v>3385.8</v>
      </c>
      <c r="J156" s="1"/>
      <c r="K156" s="4"/>
      <c r="L156" s="6"/>
    </row>
    <row r="157" spans="1:12" ht="22.5" customHeight="1">
      <c r="A157" s="3"/>
      <c r="B157" s="1" t="s">
        <v>11</v>
      </c>
      <c r="C157" s="16"/>
      <c r="D157" s="2">
        <f t="shared" si="38"/>
        <v>0</v>
      </c>
      <c r="E157" s="2">
        <f t="shared" si="38"/>
        <v>0</v>
      </c>
      <c r="F157" s="2">
        <f t="shared" si="38"/>
        <v>0</v>
      </c>
      <c r="G157" s="2">
        <f t="shared" si="38"/>
        <v>0</v>
      </c>
      <c r="H157" s="2">
        <f t="shared" si="38"/>
        <v>0</v>
      </c>
      <c r="I157" s="2">
        <f t="shared" si="38"/>
        <v>0</v>
      </c>
      <c r="J157" s="1"/>
      <c r="K157" s="4"/>
      <c r="L157" s="6"/>
    </row>
    <row r="158" spans="1:12" ht="18.75" customHeight="1">
      <c r="A158" s="27" t="s">
        <v>28</v>
      </c>
      <c r="B158" s="28" t="s">
        <v>13</v>
      </c>
      <c r="C158" s="29"/>
      <c r="D158" s="30">
        <f aca="true" t="shared" si="39" ref="D158:I158">SUM(D159+D160+D161+D162)</f>
        <v>0</v>
      </c>
      <c r="E158" s="30">
        <f t="shared" si="39"/>
        <v>0</v>
      </c>
      <c r="F158" s="30">
        <f t="shared" si="39"/>
        <v>0</v>
      </c>
      <c r="G158" s="30">
        <f t="shared" si="39"/>
        <v>0</v>
      </c>
      <c r="H158" s="30">
        <f t="shared" si="39"/>
        <v>0</v>
      </c>
      <c r="I158" s="30">
        <f t="shared" si="39"/>
        <v>0</v>
      </c>
      <c r="J158" s="31"/>
      <c r="K158" s="4"/>
      <c r="L158" s="6"/>
    </row>
    <row r="159" spans="1:12" ht="18.75" customHeight="1">
      <c r="A159" s="3"/>
      <c r="B159" s="1" t="s">
        <v>8</v>
      </c>
      <c r="C159" s="16"/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1"/>
      <c r="K159" s="4"/>
      <c r="L159" s="6"/>
    </row>
    <row r="160" spans="1:12" ht="20.25" customHeight="1">
      <c r="A160" s="3"/>
      <c r="B160" s="1" t="s">
        <v>9</v>
      </c>
      <c r="C160" s="16"/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1"/>
      <c r="K160" s="4"/>
      <c r="L160" s="6"/>
    </row>
    <row r="161" spans="1:12" ht="18.75" customHeight="1">
      <c r="A161" s="3"/>
      <c r="B161" s="1" t="s">
        <v>10</v>
      </c>
      <c r="C161" s="16"/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1"/>
      <c r="K161" s="4"/>
      <c r="L161" s="6"/>
    </row>
    <row r="162" spans="1:12" ht="24.75" customHeight="1">
      <c r="A162" s="3"/>
      <c r="B162" s="1" t="s">
        <v>11</v>
      </c>
      <c r="C162" s="16"/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1"/>
      <c r="K162" s="4"/>
      <c r="L162" s="6"/>
    </row>
    <row r="163" spans="1:12" ht="65.25" customHeight="1">
      <c r="A163" s="27" t="s">
        <v>29</v>
      </c>
      <c r="B163" s="28" t="s">
        <v>14</v>
      </c>
      <c r="C163" s="29"/>
      <c r="D163" s="30">
        <f aca="true" t="shared" si="40" ref="D163:I163">SUM(D164+D165+D166+D167)</f>
        <v>0</v>
      </c>
      <c r="E163" s="30">
        <f t="shared" si="40"/>
        <v>0</v>
      </c>
      <c r="F163" s="30">
        <f t="shared" si="40"/>
        <v>0</v>
      </c>
      <c r="G163" s="30">
        <f t="shared" si="40"/>
        <v>0</v>
      </c>
      <c r="H163" s="30">
        <f t="shared" si="40"/>
        <v>0</v>
      </c>
      <c r="I163" s="30">
        <f t="shared" si="40"/>
        <v>0</v>
      </c>
      <c r="J163" s="31"/>
      <c r="K163" s="4"/>
      <c r="L163" s="6"/>
    </row>
    <row r="164" spans="1:12" ht="25.5" customHeight="1">
      <c r="A164" s="3"/>
      <c r="B164" s="1" t="s">
        <v>8</v>
      </c>
      <c r="C164" s="16"/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1"/>
      <c r="K164" s="4"/>
      <c r="L164" s="6"/>
    </row>
    <row r="165" spans="1:12" ht="18.75" customHeight="1">
      <c r="A165" s="3"/>
      <c r="B165" s="1" t="s">
        <v>9</v>
      </c>
      <c r="C165" s="16"/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1"/>
      <c r="K165" s="4"/>
      <c r="L165" s="6"/>
    </row>
    <row r="166" spans="1:12" ht="18.75" customHeight="1">
      <c r="A166" s="3"/>
      <c r="B166" s="1" t="s">
        <v>10</v>
      </c>
      <c r="C166" s="16"/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1"/>
      <c r="K166" s="4"/>
      <c r="L166" s="6"/>
    </row>
    <row r="167" spans="1:12" ht="18.75" customHeight="1">
      <c r="A167" s="3"/>
      <c r="B167" s="1" t="s">
        <v>11</v>
      </c>
      <c r="C167" s="16"/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1"/>
      <c r="K167" s="4"/>
      <c r="L167" s="6"/>
    </row>
    <row r="168" spans="1:12" ht="33" customHeight="1">
      <c r="A168" s="27" t="s">
        <v>30</v>
      </c>
      <c r="B168" s="28" t="s">
        <v>97</v>
      </c>
      <c r="C168" s="29"/>
      <c r="D168" s="30">
        <f>SUM(D169:D172)</f>
        <v>30260.1</v>
      </c>
      <c r="E168" s="30">
        <f>SUM(E169+E170+E171+E172)</f>
        <v>11078.8</v>
      </c>
      <c r="F168" s="30">
        <f>SUM(F169+F170+F171+F172)</f>
        <v>8294.2</v>
      </c>
      <c r="G168" s="30">
        <f>SUM(G169+G170+G171+G172)</f>
        <v>4115.5</v>
      </c>
      <c r="H168" s="30">
        <f>SUM(H169+H170+H171+H172)</f>
        <v>3385.8</v>
      </c>
      <c r="I168" s="30">
        <f>SUM(I169+I170+I171+I172)</f>
        <v>3385.8</v>
      </c>
      <c r="J168" s="31"/>
      <c r="K168" s="4"/>
      <c r="L168" s="6"/>
    </row>
    <row r="169" spans="1:11" ht="20.25" customHeight="1">
      <c r="A169" s="3"/>
      <c r="B169" s="1" t="s">
        <v>8</v>
      </c>
      <c r="C169" s="16"/>
      <c r="D169" s="2">
        <f>SUM(E169:I169)</f>
        <v>0</v>
      </c>
      <c r="E169" s="2">
        <f>SUM(E176++E181+E186)</f>
        <v>0</v>
      </c>
      <c r="F169" s="2">
        <f>SUM(F176++F181+F186)</f>
        <v>0</v>
      </c>
      <c r="G169" s="2">
        <f>SUM(G176++G181+G186)</f>
        <v>0</v>
      </c>
      <c r="H169" s="2">
        <f>SUM(H176++H181+H186)</f>
        <v>0</v>
      </c>
      <c r="I169" s="2">
        <f>SUM(I176++I181+I186)</f>
        <v>0</v>
      </c>
      <c r="J169" s="1"/>
      <c r="K169" s="4"/>
    </row>
    <row r="170" spans="1:11" ht="20.25" customHeight="1">
      <c r="A170" s="3"/>
      <c r="B170" s="1" t="s">
        <v>9</v>
      </c>
      <c r="C170" s="16"/>
      <c r="D170" s="2">
        <f>SUM(E170:I170)</f>
        <v>3664.2</v>
      </c>
      <c r="E170" s="2">
        <f>SUM(E177+E182+E187)</f>
        <v>3664.2</v>
      </c>
      <c r="F170" s="2">
        <f aca="true" t="shared" si="41" ref="D170:I172">SUM(F177++F182+F187)</f>
        <v>0</v>
      </c>
      <c r="G170" s="2">
        <f t="shared" si="41"/>
        <v>0</v>
      </c>
      <c r="H170" s="2">
        <f t="shared" si="41"/>
        <v>0</v>
      </c>
      <c r="I170" s="2">
        <f t="shared" si="41"/>
        <v>0</v>
      </c>
      <c r="J170" s="1"/>
      <c r="K170" s="4"/>
    </row>
    <row r="171" spans="1:11" ht="20.25" customHeight="1">
      <c r="A171" s="3"/>
      <c r="B171" s="1" t="s">
        <v>10</v>
      </c>
      <c r="C171" s="16"/>
      <c r="D171" s="2">
        <f>SUM(E171:I171)</f>
        <v>26595.899999999998</v>
      </c>
      <c r="E171" s="2">
        <f>SUM(E178+E183+E188)</f>
        <v>7414.599999999999</v>
      </c>
      <c r="F171" s="2">
        <f>SUM(F178+F183+F188)</f>
        <v>8294.2</v>
      </c>
      <c r="G171" s="2">
        <f>G178+G183</f>
        <v>4115.5</v>
      </c>
      <c r="H171" s="2">
        <f>SUM(H178+H183+H188)</f>
        <v>3385.8</v>
      </c>
      <c r="I171" s="2">
        <f>SUM(I178+I183+I188)</f>
        <v>3385.8</v>
      </c>
      <c r="J171" s="2"/>
      <c r="K171" s="4"/>
    </row>
    <row r="172" spans="1:11" ht="20.25" customHeight="1">
      <c r="A172" s="3"/>
      <c r="B172" s="1" t="s">
        <v>11</v>
      </c>
      <c r="C172" s="16"/>
      <c r="D172" s="2">
        <f t="shared" si="41"/>
        <v>0</v>
      </c>
      <c r="E172" s="2">
        <f t="shared" si="41"/>
        <v>0</v>
      </c>
      <c r="F172" s="2">
        <f t="shared" si="41"/>
        <v>0</v>
      </c>
      <c r="G172" s="2">
        <f t="shared" si="41"/>
        <v>0</v>
      </c>
      <c r="H172" s="2">
        <f t="shared" si="41"/>
        <v>0</v>
      </c>
      <c r="I172" s="2">
        <f t="shared" si="41"/>
        <v>0</v>
      </c>
      <c r="J172" s="1"/>
      <c r="K172" s="4"/>
    </row>
    <row r="173" spans="1:11" ht="15.75">
      <c r="A173" s="7"/>
      <c r="B173" s="7"/>
      <c r="C173" s="61" t="s">
        <v>68</v>
      </c>
      <c r="D173" s="62"/>
      <c r="E173" s="62"/>
      <c r="F173" s="62"/>
      <c r="G173" s="62"/>
      <c r="H173" s="62"/>
      <c r="I173" s="62"/>
      <c r="J173" s="63"/>
      <c r="K173" s="4"/>
    </row>
    <row r="174" spans="1:11" ht="15.75">
      <c r="A174" s="7"/>
      <c r="B174" s="7"/>
      <c r="C174" s="61" t="s">
        <v>69</v>
      </c>
      <c r="D174" s="62"/>
      <c r="E174" s="62"/>
      <c r="F174" s="62"/>
      <c r="G174" s="62"/>
      <c r="H174" s="62"/>
      <c r="I174" s="62"/>
      <c r="J174" s="63"/>
      <c r="K174" s="4"/>
    </row>
    <row r="175" spans="1:11" ht="39.75" customHeight="1">
      <c r="A175" s="34" t="s">
        <v>36</v>
      </c>
      <c r="B175" s="54" t="s">
        <v>103</v>
      </c>
      <c r="C175" s="36" t="s">
        <v>45</v>
      </c>
      <c r="D175" s="37">
        <f>SUM(E175:I175)</f>
        <v>3856.3999999999996</v>
      </c>
      <c r="E175" s="37">
        <f>SUM(E176:E179)</f>
        <v>3856.3999999999996</v>
      </c>
      <c r="F175" s="37">
        <f>SUM(F176:F179)</f>
        <v>0</v>
      </c>
      <c r="G175" s="37">
        <f>SUM(G176:G179)</f>
        <v>0</v>
      </c>
      <c r="H175" s="37">
        <f>SUM(H176:H179)</f>
        <v>0</v>
      </c>
      <c r="I175" s="37">
        <f>SUM(I176:I179)</f>
        <v>0</v>
      </c>
      <c r="J175" s="37"/>
      <c r="K175" s="4"/>
    </row>
    <row r="176" spans="1:11" ht="15.75">
      <c r="A176" s="3"/>
      <c r="B176" s="1" t="s">
        <v>8</v>
      </c>
      <c r="C176" s="1"/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/>
      <c r="K176" s="4"/>
    </row>
    <row r="177" spans="1:11" ht="15.75">
      <c r="A177" s="3"/>
      <c r="B177" s="1" t="s">
        <v>9</v>
      </c>
      <c r="C177" s="1"/>
      <c r="D177" s="2">
        <f>SUM(E177:I177)</f>
        <v>3664.2</v>
      </c>
      <c r="E177" s="2">
        <v>3664.2</v>
      </c>
      <c r="F177" s="2">
        <v>0</v>
      </c>
      <c r="G177" s="2">
        <v>0</v>
      </c>
      <c r="H177" s="2">
        <v>0</v>
      </c>
      <c r="I177" s="2">
        <v>0</v>
      </c>
      <c r="J177" s="2"/>
      <c r="K177" s="4"/>
    </row>
    <row r="178" spans="1:11" ht="15.75">
      <c r="A178" s="3"/>
      <c r="B178" s="1" t="s">
        <v>10</v>
      </c>
      <c r="C178" s="1"/>
      <c r="D178" s="2">
        <f>SUM(E178:I178)</f>
        <v>192.2</v>
      </c>
      <c r="E178" s="2">
        <v>192.2</v>
      </c>
      <c r="F178" s="2">
        <v>0</v>
      </c>
      <c r="G178" s="2">
        <v>0</v>
      </c>
      <c r="H178" s="2">
        <v>0</v>
      </c>
      <c r="I178" s="2">
        <v>0</v>
      </c>
      <c r="J178" s="2"/>
      <c r="K178" s="4"/>
    </row>
    <row r="179" spans="1:11" ht="15.75">
      <c r="A179" s="3"/>
      <c r="B179" s="1" t="s">
        <v>11</v>
      </c>
      <c r="C179" s="1"/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/>
      <c r="K179" s="4"/>
    </row>
    <row r="180" spans="1:11" ht="37.5" customHeight="1">
      <c r="A180" s="34" t="s">
        <v>54</v>
      </c>
      <c r="B180" s="35" t="s">
        <v>104</v>
      </c>
      <c r="C180" s="36" t="s">
        <v>45</v>
      </c>
      <c r="D180" s="37">
        <f>SUM(E180:I180)</f>
        <v>19320.8</v>
      </c>
      <c r="E180" s="37">
        <f>SUM(E181:E184)</f>
        <v>1914</v>
      </c>
      <c r="F180" s="37">
        <f>SUM(F181:F184)</f>
        <v>6519.7</v>
      </c>
      <c r="G180" s="37">
        <f>SUM(G181:G184)</f>
        <v>4115.5</v>
      </c>
      <c r="H180" s="37">
        <f>SUM(H181:H184)</f>
        <v>3385.8</v>
      </c>
      <c r="I180" s="37">
        <f>SUM(I181:I184)</f>
        <v>3385.8</v>
      </c>
      <c r="J180" s="36" t="s">
        <v>79</v>
      </c>
      <c r="K180" s="4"/>
    </row>
    <row r="181" spans="1:11" ht="15.75">
      <c r="A181" s="7"/>
      <c r="B181" s="10" t="s">
        <v>8</v>
      </c>
      <c r="C181" s="16"/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1"/>
      <c r="K181" s="4"/>
    </row>
    <row r="182" spans="1:11" ht="15.75">
      <c r="A182" s="7"/>
      <c r="B182" s="10" t="s">
        <v>9</v>
      </c>
      <c r="C182" s="16"/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1"/>
      <c r="K182" s="4"/>
    </row>
    <row r="183" spans="1:11" ht="15.75">
      <c r="A183" s="7"/>
      <c r="B183" s="10" t="s">
        <v>10</v>
      </c>
      <c r="C183" s="16"/>
      <c r="D183" s="2">
        <f>SUM(E183:I183)</f>
        <v>19320.8</v>
      </c>
      <c r="E183" s="2">
        <v>1914</v>
      </c>
      <c r="F183" s="2">
        <v>6519.7</v>
      </c>
      <c r="G183" s="2">
        <v>4115.5</v>
      </c>
      <c r="H183" s="2">
        <v>3385.8</v>
      </c>
      <c r="I183" s="2">
        <v>3385.8</v>
      </c>
      <c r="J183" s="2"/>
      <c r="K183" s="4"/>
    </row>
    <row r="184" spans="1:11" ht="74.25" customHeight="1">
      <c r="A184" s="7"/>
      <c r="B184" s="10" t="s">
        <v>11</v>
      </c>
      <c r="C184" s="16"/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1"/>
      <c r="K184" s="4"/>
    </row>
    <row r="185" spans="1:11" ht="31.5">
      <c r="A185" s="55" t="s">
        <v>58</v>
      </c>
      <c r="B185" s="56" t="s">
        <v>106</v>
      </c>
      <c r="C185" s="36" t="s">
        <v>45</v>
      </c>
      <c r="D185" s="57">
        <f>SUM(E185:I185)</f>
        <v>7082.9</v>
      </c>
      <c r="E185" s="57">
        <f>SUM(E186:E189)</f>
        <v>5308.4</v>
      </c>
      <c r="F185" s="57">
        <f>SUM(F186:F189)</f>
        <v>1774.5</v>
      </c>
      <c r="G185" s="57">
        <f>SUM(G186:G189)</f>
        <v>0</v>
      </c>
      <c r="H185" s="57">
        <f>SUM(H186:H189)</f>
        <v>0</v>
      </c>
      <c r="I185" s="57">
        <f>SUM(I186:I189)</f>
        <v>0</v>
      </c>
      <c r="J185" s="55" t="s">
        <v>80</v>
      </c>
      <c r="K185" s="4"/>
    </row>
    <row r="186" spans="1:11" ht="15.75">
      <c r="A186" s="16"/>
      <c r="B186" s="10" t="s">
        <v>8</v>
      </c>
      <c r="C186" s="16"/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16"/>
      <c r="K186" s="4"/>
    </row>
    <row r="187" spans="1:11" ht="15.75">
      <c r="A187" s="16"/>
      <c r="B187" s="10" t="s">
        <v>9</v>
      </c>
      <c r="C187" s="16"/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16"/>
      <c r="K187" s="4"/>
    </row>
    <row r="188" spans="1:11" ht="15.75">
      <c r="A188" s="16"/>
      <c r="B188" s="10" t="s">
        <v>10</v>
      </c>
      <c r="C188" s="16"/>
      <c r="D188" s="8">
        <f>SUM(E188:I188)</f>
        <v>7082.9</v>
      </c>
      <c r="E188" s="8">
        <v>5308.4</v>
      </c>
      <c r="F188" s="8">
        <v>1774.5</v>
      </c>
      <c r="G188" s="8">
        <v>0</v>
      </c>
      <c r="H188" s="8">
        <v>0</v>
      </c>
      <c r="I188" s="8">
        <v>0</v>
      </c>
      <c r="J188" s="17"/>
      <c r="K188" s="4"/>
    </row>
    <row r="189" spans="1:11" ht="18" customHeight="1">
      <c r="A189" s="16"/>
      <c r="B189" s="10" t="s">
        <v>11</v>
      </c>
      <c r="C189" s="16"/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16"/>
      <c r="K189" s="4"/>
    </row>
    <row r="190" spans="1:11" ht="131.25" customHeight="1">
      <c r="A190" s="23" t="s">
        <v>108</v>
      </c>
      <c r="B190" s="32" t="s">
        <v>115</v>
      </c>
      <c r="C190" s="24"/>
      <c r="D190" s="25">
        <f>SUM(E190:I190)</f>
        <v>42195.600000000006</v>
      </c>
      <c r="E190" s="25">
        <f aca="true" t="shared" si="42" ref="E190:I194">SUM(E195+E212+E217)</f>
        <v>0</v>
      </c>
      <c r="F190" s="25">
        <f t="shared" si="42"/>
        <v>0</v>
      </c>
      <c r="G190" s="25">
        <f t="shared" si="42"/>
        <v>0</v>
      </c>
      <c r="H190" s="25">
        <f t="shared" si="42"/>
        <v>42195.600000000006</v>
      </c>
      <c r="I190" s="25">
        <f t="shared" si="42"/>
        <v>0</v>
      </c>
      <c r="J190" s="26"/>
      <c r="K190" s="58"/>
    </row>
    <row r="191" spans="1:11" ht="21" customHeight="1">
      <c r="A191" s="3"/>
      <c r="B191" s="1" t="s">
        <v>8</v>
      </c>
      <c r="C191" s="16"/>
      <c r="D191" s="2">
        <f>SUM(D196+D213+D218)</f>
        <v>0</v>
      </c>
      <c r="E191" s="2">
        <f t="shared" si="42"/>
        <v>0</v>
      </c>
      <c r="F191" s="2">
        <f t="shared" si="42"/>
        <v>0</v>
      </c>
      <c r="G191" s="2">
        <f t="shared" si="42"/>
        <v>0</v>
      </c>
      <c r="H191" s="2">
        <f t="shared" si="42"/>
        <v>0</v>
      </c>
      <c r="I191" s="2">
        <f t="shared" si="42"/>
        <v>0</v>
      </c>
      <c r="J191" s="1"/>
      <c r="K191" s="58"/>
    </row>
    <row r="192" spans="1:11" ht="17.25" customHeight="1">
      <c r="A192" s="3"/>
      <c r="B192" s="1" t="s">
        <v>9</v>
      </c>
      <c r="C192" s="16"/>
      <c r="D192" s="2">
        <f>SUM(D197+D214+D219)</f>
        <v>40085.8</v>
      </c>
      <c r="E192" s="2">
        <f t="shared" si="42"/>
        <v>0</v>
      </c>
      <c r="F192" s="2">
        <f t="shared" si="42"/>
        <v>0</v>
      </c>
      <c r="G192" s="2">
        <f t="shared" si="42"/>
        <v>0</v>
      </c>
      <c r="H192" s="2">
        <f t="shared" si="42"/>
        <v>40085.8</v>
      </c>
      <c r="I192" s="2">
        <f t="shared" si="42"/>
        <v>0</v>
      </c>
      <c r="J192" s="1"/>
      <c r="K192" s="58"/>
    </row>
    <row r="193" spans="1:11" ht="17.25" customHeight="1">
      <c r="A193" s="3"/>
      <c r="B193" s="1" t="s">
        <v>10</v>
      </c>
      <c r="C193" s="16"/>
      <c r="D193" s="2">
        <f>SUM(E193:I193)</f>
        <v>2109.8</v>
      </c>
      <c r="E193" s="2">
        <f t="shared" si="42"/>
        <v>0</v>
      </c>
      <c r="F193" s="2">
        <f t="shared" si="42"/>
        <v>0</v>
      </c>
      <c r="G193" s="2">
        <f t="shared" si="42"/>
        <v>0</v>
      </c>
      <c r="H193" s="2">
        <f>H198+H215+H220</f>
        <v>2109.8</v>
      </c>
      <c r="I193" s="2">
        <f t="shared" si="42"/>
        <v>0</v>
      </c>
      <c r="J193" s="1"/>
      <c r="K193" s="58"/>
    </row>
    <row r="194" spans="1:11" ht="15.75" customHeight="1">
      <c r="A194" s="3"/>
      <c r="B194" s="1" t="s">
        <v>11</v>
      </c>
      <c r="C194" s="16"/>
      <c r="D194" s="2">
        <f>SUM(D199+D216+D221)</f>
        <v>0</v>
      </c>
      <c r="E194" s="2">
        <f t="shared" si="42"/>
        <v>0</v>
      </c>
      <c r="F194" s="2">
        <f t="shared" si="42"/>
        <v>0</v>
      </c>
      <c r="G194" s="2">
        <f t="shared" si="42"/>
        <v>0</v>
      </c>
      <c r="H194" s="2">
        <f t="shared" si="42"/>
        <v>0</v>
      </c>
      <c r="I194" s="2">
        <f t="shared" si="42"/>
        <v>0</v>
      </c>
      <c r="J194" s="1"/>
      <c r="K194" s="58"/>
    </row>
    <row r="195" spans="1:11" ht="39" customHeight="1">
      <c r="A195" s="27" t="s">
        <v>109</v>
      </c>
      <c r="B195" s="28" t="s">
        <v>13</v>
      </c>
      <c r="C195" s="29"/>
      <c r="D195" s="30">
        <f aca="true" t="shared" si="43" ref="D195:I195">SUM(D196:D199)</f>
        <v>42195.600000000006</v>
      </c>
      <c r="E195" s="30">
        <f t="shared" si="43"/>
        <v>0</v>
      </c>
      <c r="F195" s="30">
        <f t="shared" si="43"/>
        <v>0</v>
      </c>
      <c r="G195" s="30">
        <f t="shared" si="43"/>
        <v>0</v>
      </c>
      <c r="H195" s="30">
        <f t="shared" si="43"/>
        <v>42195.600000000006</v>
      </c>
      <c r="I195" s="30">
        <f t="shared" si="43"/>
        <v>0</v>
      </c>
      <c r="J195" s="31"/>
      <c r="K195" s="58"/>
    </row>
    <row r="196" spans="1:11" ht="19.5" customHeight="1">
      <c r="A196" s="3"/>
      <c r="B196" s="1" t="s">
        <v>8</v>
      </c>
      <c r="C196" s="16"/>
      <c r="D196" s="2">
        <f aca="true" t="shared" si="44" ref="D196:I199">SUM(D203+D208)</f>
        <v>0</v>
      </c>
      <c r="E196" s="2">
        <f t="shared" si="44"/>
        <v>0</v>
      </c>
      <c r="F196" s="2">
        <f t="shared" si="44"/>
        <v>0</v>
      </c>
      <c r="G196" s="2">
        <f t="shared" si="44"/>
        <v>0</v>
      </c>
      <c r="H196" s="2">
        <f t="shared" si="44"/>
        <v>0</v>
      </c>
      <c r="I196" s="2">
        <f t="shared" si="44"/>
        <v>0</v>
      </c>
      <c r="J196" s="1"/>
      <c r="K196" s="58"/>
    </row>
    <row r="197" spans="1:11" ht="15.75">
      <c r="A197" s="3"/>
      <c r="B197" s="1" t="s">
        <v>9</v>
      </c>
      <c r="C197" s="16"/>
      <c r="D197" s="2">
        <f t="shared" si="44"/>
        <v>40085.8</v>
      </c>
      <c r="E197" s="2">
        <f t="shared" si="44"/>
        <v>0</v>
      </c>
      <c r="F197" s="2">
        <f t="shared" si="44"/>
        <v>0</v>
      </c>
      <c r="G197" s="2">
        <f t="shared" si="44"/>
        <v>0</v>
      </c>
      <c r="H197" s="2">
        <f t="shared" si="44"/>
        <v>40085.8</v>
      </c>
      <c r="I197" s="2">
        <f t="shared" si="44"/>
        <v>0</v>
      </c>
      <c r="J197" s="1"/>
      <c r="K197" s="58"/>
    </row>
    <row r="198" spans="1:11" ht="15.75">
      <c r="A198" s="3"/>
      <c r="B198" s="1" t="s">
        <v>10</v>
      </c>
      <c r="C198" s="16"/>
      <c r="D198" s="2">
        <f t="shared" si="44"/>
        <v>2109.8</v>
      </c>
      <c r="E198" s="2">
        <f t="shared" si="44"/>
        <v>0</v>
      </c>
      <c r="F198" s="2">
        <f t="shared" si="44"/>
        <v>0</v>
      </c>
      <c r="G198" s="2">
        <f t="shared" si="44"/>
        <v>0</v>
      </c>
      <c r="H198" s="2">
        <f>SUM(H205+H210)</f>
        <v>2109.8</v>
      </c>
      <c r="I198" s="2">
        <f t="shared" si="44"/>
        <v>0</v>
      </c>
      <c r="J198" s="1"/>
      <c r="K198" s="58"/>
    </row>
    <row r="199" spans="1:11" ht="15.75">
      <c r="A199" s="3"/>
      <c r="B199" s="1" t="s">
        <v>11</v>
      </c>
      <c r="C199" s="16"/>
      <c r="D199" s="2">
        <f t="shared" si="44"/>
        <v>0</v>
      </c>
      <c r="E199" s="2">
        <f t="shared" si="44"/>
        <v>0</v>
      </c>
      <c r="F199" s="2">
        <f t="shared" si="44"/>
        <v>0</v>
      </c>
      <c r="G199" s="2">
        <f t="shared" si="44"/>
        <v>0</v>
      </c>
      <c r="H199" s="2">
        <f>SUM(H206+H211)</f>
        <v>0</v>
      </c>
      <c r="I199" s="2">
        <f t="shared" si="44"/>
        <v>0</v>
      </c>
      <c r="J199" s="1"/>
      <c r="K199" s="58"/>
    </row>
    <row r="200" spans="1:10" ht="16.5" customHeight="1">
      <c r="A200" s="7"/>
      <c r="B200" s="7"/>
      <c r="C200" s="61" t="s">
        <v>114</v>
      </c>
      <c r="D200" s="62"/>
      <c r="E200" s="62"/>
      <c r="F200" s="62"/>
      <c r="G200" s="62"/>
      <c r="H200" s="62"/>
      <c r="I200" s="62"/>
      <c r="J200" s="63"/>
    </row>
    <row r="201" spans="1:10" ht="35.25" customHeight="1">
      <c r="A201" s="7"/>
      <c r="B201" s="7"/>
      <c r="C201" s="61" t="s">
        <v>117</v>
      </c>
      <c r="D201" s="62"/>
      <c r="E201" s="62"/>
      <c r="F201" s="62"/>
      <c r="G201" s="62"/>
      <c r="H201" s="62"/>
      <c r="I201" s="62"/>
      <c r="J201" s="63"/>
    </row>
    <row r="202" spans="1:10" ht="31.5">
      <c r="A202" s="34" t="s">
        <v>110</v>
      </c>
      <c r="B202" s="54" t="s">
        <v>107</v>
      </c>
      <c r="C202" s="36" t="s">
        <v>45</v>
      </c>
      <c r="D202" s="37">
        <f>SUM(E202:I202)</f>
        <v>20595.6</v>
      </c>
      <c r="E202" s="37">
        <f>SUM(E203:E206)</f>
        <v>0</v>
      </c>
      <c r="F202" s="37">
        <f>SUM(F203:F206)</f>
        <v>0</v>
      </c>
      <c r="G202" s="37">
        <f>SUM(G203:G206)</f>
        <v>0</v>
      </c>
      <c r="H202" s="37">
        <f>SUM(H203:H206)</f>
        <v>20595.6</v>
      </c>
      <c r="I202" s="37">
        <f>SUM(I203:I206)</f>
        <v>0</v>
      </c>
      <c r="J202" s="37"/>
    </row>
    <row r="203" spans="1:10" ht="15.75">
      <c r="A203" s="3"/>
      <c r="B203" s="1" t="s">
        <v>8</v>
      </c>
      <c r="C203" s="1"/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/>
    </row>
    <row r="204" spans="1:10" ht="15.75">
      <c r="A204" s="3"/>
      <c r="B204" s="1" t="s">
        <v>9</v>
      </c>
      <c r="C204" s="1"/>
      <c r="D204" s="2">
        <f>SUM(E204:I204)</f>
        <v>19565.8</v>
      </c>
      <c r="E204" s="2">
        <v>0</v>
      </c>
      <c r="F204" s="2">
        <v>0</v>
      </c>
      <c r="G204" s="2">
        <v>0</v>
      </c>
      <c r="H204" s="2">
        <v>19565.8</v>
      </c>
      <c r="I204" s="2">
        <v>0</v>
      </c>
      <c r="J204" s="2"/>
    </row>
    <row r="205" spans="1:10" ht="15.75">
      <c r="A205" s="3"/>
      <c r="B205" s="1" t="s">
        <v>10</v>
      </c>
      <c r="C205" s="1"/>
      <c r="D205" s="2">
        <f>SUM(E205:I205)</f>
        <v>1029.8</v>
      </c>
      <c r="E205" s="2">
        <v>0</v>
      </c>
      <c r="F205" s="2">
        <v>0</v>
      </c>
      <c r="G205" s="2">
        <v>0</v>
      </c>
      <c r="H205" s="2">
        <v>1029.8</v>
      </c>
      <c r="I205" s="2">
        <v>0</v>
      </c>
      <c r="J205" s="2"/>
    </row>
    <row r="206" spans="1:10" ht="15.75">
      <c r="A206" s="3"/>
      <c r="B206" s="1" t="s">
        <v>11</v>
      </c>
      <c r="C206" s="1"/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/>
    </row>
    <row r="207" spans="1:10" ht="31.5">
      <c r="A207" s="34" t="s">
        <v>111</v>
      </c>
      <c r="B207" s="51" t="s">
        <v>116</v>
      </c>
      <c r="C207" s="36" t="s">
        <v>45</v>
      </c>
      <c r="D207" s="37">
        <f>SUM(E207:I207)</f>
        <v>21600</v>
      </c>
      <c r="E207" s="37">
        <f>SUM(E208:E211)</f>
        <v>0</v>
      </c>
      <c r="F207" s="37">
        <f>SUM(F208:F211)</f>
        <v>0</v>
      </c>
      <c r="G207" s="37">
        <f>SUM(G208:G211)</f>
        <v>0</v>
      </c>
      <c r="H207" s="37">
        <f>SUM(H208:H211)</f>
        <v>21600</v>
      </c>
      <c r="I207" s="37">
        <f>SUM(I208:I211)</f>
        <v>0</v>
      </c>
      <c r="J207" s="36"/>
    </row>
    <row r="208" spans="1:10" ht="15.75">
      <c r="A208" s="7"/>
      <c r="B208" s="10" t="s">
        <v>8</v>
      </c>
      <c r="C208" s="16"/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1"/>
    </row>
    <row r="209" spans="1:10" ht="15.75">
      <c r="A209" s="7"/>
      <c r="B209" s="10" t="s">
        <v>9</v>
      </c>
      <c r="C209" s="16"/>
      <c r="D209" s="2">
        <f>SUM(E209:I209)</f>
        <v>20520</v>
      </c>
      <c r="E209" s="2">
        <v>0</v>
      </c>
      <c r="F209" s="2">
        <v>0</v>
      </c>
      <c r="G209" s="2">
        <v>0</v>
      </c>
      <c r="H209" s="2">
        <v>20520</v>
      </c>
      <c r="I209" s="2">
        <v>0</v>
      </c>
      <c r="J209" s="1"/>
    </row>
    <row r="210" spans="1:10" ht="15.75">
      <c r="A210" s="7"/>
      <c r="B210" s="10" t="s">
        <v>10</v>
      </c>
      <c r="C210" s="16"/>
      <c r="D210" s="2">
        <f>SUM(E210:I210)</f>
        <v>1080</v>
      </c>
      <c r="E210" s="2">
        <v>0</v>
      </c>
      <c r="F210" s="2">
        <v>0</v>
      </c>
      <c r="G210" s="2">
        <v>0</v>
      </c>
      <c r="H210" s="2">
        <v>1080</v>
      </c>
      <c r="I210" s="2">
        <v>0</v>
      </c>
      <c r="J210" s="2"/>
    </row>
    <row r="211" spans="1:10" ht="15.75">
      <c r="A211" s="7"/>
      <c r="B211" s="10" t="s">
        <v>11</v>
      </c>
      <c r="C211" s="16"/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1"/>
    </row>
    <row r="212" spans="1:11" ht="63.75" customHeight="1">
      <c r="A212" s="27" t="s">
        <v>112</v>
      </c>
      <c r="B212" s="28" t="s">
        <v>14</v>
      </c>
      <c r="C212" s="29"/>
      <c r="D212" s="30">
        <f aca="true" t="shared" si="45" ref="D212:I212">SUM(D213+D214+D215+D216)</f>
        <v>0</v>
      </c>
      <c r="E212" s="30">
        <f t="shared" si="45"/>
        <v>0</v>
      </c>
      <c r="F212" s="30">
        <f t="shared" si="45"/>
        <v>0</v>
      </c>
      <c r="G212" s="30">
        <f t="shared" si="45"/>
        <v>0</v>
      </c>
      <c r="H212" s="30">
        <f t="shared" si="45"/>
        <v>0</v>
      </c>
      <c r="I212" s="30">
        <f t="shared" si="45"/>
        <v>0</v>
      </c>
      <c r="J212" s="31"/>
      <c r="K212" s="58"/>
    </row>
    <row r="213" spans="1:11" ht="20.25" customHeight="1">
      <c r="A213" s="3"/>
      <c r="B213" s="1" t="s">
        <v>8</v>
      </c>
      <c r="C213" s="16"/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1"/>
      <c r="K213" s="58"/>
    </row>
    <row r="214" spans="1:11" ht="15.75">
      <c r="A214" s="3"/>
      <c r="B214" s="1" t="s">
        <v>9</v>
      </c>
      <c r="C214" s="16"/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1"/>
      <c r="K214" s="58"/>
    </row>
    <row r="215" spans="1:11" ht="15.75">
      <c r="A215" s="3"/>
      <c r="B215" s="1" t="s">
        <v>10</v>
      </c>
      <c r="C215" s="16"/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1"/>
      <c r="K215" s="58"/>
    </row>
    <row r="216" spans="1:11" ht="15.75">
      <c r="A216" s="3"/>
      <c r="B216" s="1" t="s">
        <v>11</v>
      </c>
      <c r="C216" s="16"/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1"/>
      <c r="K216" s="58"/>
    </row>
    <row r="217" spans="1:11" ht="31.5">
      <c r="A217" s="27" t="s">
        <v>113</v>
      </c>
      <c r="B217" s="28" t="s">
        <v>97</v>
      </c>
      <c r="C217" s="29"/>
      <c r="D217" s="30">
        <f>SUM(D218:D221)</f>
        <v>0</v>
      </c>
      <c r="E217" s="30">
        <f>SUM(E218+E219+E220+E221)</f>
        <v>0</v>
      </c>
      <c r="F217" s="30">
        <f>SUM(F218+F219+F220+F221)</f>
        <v>0</v>
      </c>
      <c r="G217" s="30">
        <f>SUM(G218+G219+G220+G221)</f>
        <v>0</v>
      </c>
      <c r="H217" s="30">
        <f>SUM(H218+H219+H220+H221)</f>
        <v>0</v>
      </c>
      <c r="I217" s="30">
        <f>I218+I219+I220+I221</f>
        <v>0</v>
      </c>
      <c r="J217" s="31"/>
      <c r="K217" s="58"/>
    </row>
    <row r="218" spans="1:10" ht="15.75">
      <c r="A218" s="3"/>
      <c r="B218" s="1" t="s">
        <v>8</v>
      </c>
      <c r="C218" s="16"/>
      <c r="D218" s="2">
        <f>D203+D208</f>
        <v>0</v>
      </c>
      <c r="E218" s="2">
        <f>E203+E208</f>
        <v>0</v>
      </c>
      <c r="F218" s="2">
        <f>F203+F208</f>
        <v>0</v>
      </c>
      <c r="G218" s="2">
        <f>G203+G208</f>
        <v>0</v>
      </c>
      <c r="H218" s="2">
        <v>0</v>
      </c>
      <c r="I218" s="2">
        <v>0</v>
      </c>
      <c r="J218" s="1"/>
    </row>
    <row r="219" spans="1:10" ht="15.75">
      <c r="A219" s="3"/>
      <c r="B219" s="1" t="s">
        <v>9</v>
      </c>
      <c r="C219" s="16"/>
      <c r="D219" s="2">
        <f>SUM(E219:I219)</f>
        <v>0</v>
      </c>
      <c r="E219" s="2">
        <f aca="true" t="shared" si="46" ref="E219:G221">E204+E209</f>
        <v>0</v>
      </c>
      <c r="F219" s="2">
        <f t="shared" si="46"/>
        <v>0</v>
      </c>
      <c r="G219" s="2">
        <f t="shared" si="46"/>
        <v>0</v>
      </c>
      <c r="H219" s="2">
        <v>0</v>
      </c>
      <c r="I219" s="2">
        <v>0</v>
      </c>
      <c r="J219" s="1"/>
    </row>
    <row r="220" spans="1:10" ht="15.75">
      <c r="A220" s="3"/>
      <c r="B220" s="1" t="s">
        <v>10</v>
      </c>
      <c r="C220" s="16"/>
      <c r="D220" s="2">
        <f>H2200</f>
        <v>0</v>
      </c>
      <c r="E220" s="2">
        <f t="shared" si="46"/>
        <v>0</v>
      </c>
      <c r="F220" s="2">
        <f t="shared" si="46"/>
        <v>0</v>
      </c>
      <c r="G220" s="2">
        <f t="shared" si="46"/>
        <v>0</v>
      </c>
      <c r="H220" s="2">
        <v>0</v>
      </c>
      <c r="I220" s="2">
        <v>0</v>
      </c>
      <c r="J220" s="2"/>
    </row>
    <row r="221" spans="1:10" ht="15.75">
      <c r="A221" s="3"/>
      <c r="B221" s="1" t="s">
        <v>11</v>
      </c>
      <c r="C221" s="16"/>
      <c r="D221" s="2">
        <f>D206+D211</f>
        <v>0</v>
      </c>
      <c r="E221" s="2">
        <f t="shared" si="46"/>
        <v>0</v>
      </c>
      <c r="F221" s="2">
        <f t="shared" si="46"/>
        <v>0</v>
      </c>
      <c r="G221" s="2">
        <f t="shared" si="46"/>
        <v>0</v>
      </c>
      <c r="H221" s="2">
        <v>0</v>
      </c>
      <c r="I221" s="2">
        <v>0</v>
      </c>
      <c r="J221" s="1"/>
    </row>
  </sheetData>
  <sheetProtection/>
  <mergeCells count="27">
    <mergeCell ref="F4:I4"/>
    <mergeCell ref="F1:J1"/>
    <mergeCell ref="F3:J3"/>
    <mergeCell ref="A10:A11"/>
    <mergeCell ref="B10:B11"/>
    <mergeCell ref="D10:I10"/>
    <mergeCell ref="F2:J2"/>
    <mergeCell ref="F5:J5"/>
    <mergeCell ref="C10:C11"/>
    <mergeCell ref="B6:J6"/>
    <mergeCell ref="C65:J65"/>
    <mergeCell ref="C173:J173"/>
    <mergeCell ref="C71:J71"/>
    <mergeCell ref="C120:J120"/>
    <mergeCell ref="B7:J7"/>
    <mergeCell ref="B8:J8"/>
    <mergeCell ref="C54:J54"/>
    <mergeCell ref="C9:I9"/>
    <mergeCell ref="C53:J53"/>
    <mergeCell ref="C200:J200"/>
    <mergeCell ref="C201:J201"/>
    <mergeCell ref="C174:J174"/>
    <mergeCell ref="C107:J107"/>
    <mergeCell ref="C108:J108"/>
    <mergeCell ref="C114:J114"/>
    <mergeCell ref="C147:J147"/>
    <mergeCell ref="C146:J146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2018-06-28T05:49:02Z</cp:lastPrinted>
  <dcterms:created xsi:type="dcterms:W3CDTF">2014-04-17T10:23:22Z</dcterms:created>
  <dcterms:modified xsi:type="dcterms:W3CDTF">2018-06-28T05:49:43Z</dcterms:modified>
  <cp:category/>
  <cp:version/>
  <cp:contentType/>
  <cp:contentStatus/>
</cp:coreProperties>
</file>