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00" activeTab="0"/>
  </bookViews>
  <sheets>
    <sheet name="Лист1" sheetId="1" r:id="rId1"/>
  </sheets>
  <definedNames>
    <definedName name="_xlnm.Print_Area" localSheetId="0">'Лист1'!$A$1:$N$231</definedName>
  </definedNames>
  <calcPr fullCalcOnLoad="1"/>
</workbook>
</file>

<file path=xl/sharedStrings.xml><?xml version="1.0" encoding="utf-8"?>
<sst xmlns="http://schemas.openxmlformats.org/spreadsheetml/2006/main" count="314" uniqueCount="129">
  <si>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</si>
  <si>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</si>
  <si>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</si>
  <si>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</si>
  <si>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</si>
  <si>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</si>
  <si>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</si>
  <si>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</si>
  <si>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</si>
  <si>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</si>
  <si>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</si>
  <si>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</si>
  <si>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</si>
  <si>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</si>
  <si>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</si>
  <si>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</si>
  <si>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</si>
  <si>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</si>
  <si>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</si>
  <si>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</si>
  <si>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</si>
  <si>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</si>
  <si>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</si>
  <si>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</si>
  <si>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</si>
  <si>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</si>
  <si>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</si>
  <si>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</si>
  <si>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</si>
  <si>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</si>
  <si>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</si>
  <si>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2.2.</t>
  </si>
  <si>
    <t>2.3.1.</t>
  </si>
  <si>
    <t>3.3.</t>
  </si>
  <si>
    <t>4.3.1.</t>
  </si>
  <si>
    <t>5.3.1.</t>
  </si>
  <si>
    <t xml:space="preserve">Приложение № 2 </t>
  </si>
  <si>
    <t>ПЛАН</t>
  </si>
  <si>
    <t>к муниципальной  программе</t>
  </si>
  <si>
    <t xml:space="preserve">мероприятий по выполнению муниципальной  программы </t>
  </si>
  <si>
    <t>2.3.3.</t>
  </si>
  <si>
    <t>внебюджетные источники</t>
  </si>
  <si>
    <t>Исполнители (соисполнители) мероприятий</t>
  </si>
  <si>
    <t xml:space="preserve">Администрация городского округа ЗАТО Свободный </t>
  </si>
  <si>
    <t>Администрация городского округа ЗАТО Свободный</t>
  </si>
  <si>
    <t>2019 год</t>
  </si>
  <si>
    <t>2020 год</t>
  </si>
  <si>
    <t>"Развитие городского хозяйства"</t>
  </si>
  <si>
    <t xml:space="preserve">Администрация городского округа ЗАТО Свободный  </t>
  </si>
  <si>
    <t>Установка частотного преобразования на оборудовании котельной №88,89</t>
  </si>
  <si>
    <t>1.</t>
  </si>
  <si>
    <t>2.3.2.</t>
  </si>
  <si>
    <t>4.</t>
  </si>
  <si>
    <t>5.3.2.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</si>
  <si>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</si>
  <si>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 xml:space="preserve">Оснащение индивидуальными приборами учета  муниципальных квартир городского округа ЗАТО Свободный  </t>
  </si>
  <si>
    <t>3.1.1.</t>
  </si>
  <si>
    <t>5.3.3.</t>
  </si>
  <si>
    <t>2.3.4.</t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</si>
  <si>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</si>
  <si>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</si>
  <si>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</si>
  <si>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Задача 1. Обеспечение развития коммунальных систем и повышение качества предоставляемых коммунальных услуг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</si>
  <si>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</si>
  <si>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территориии городского округа</t>
  </si>
  <si>
    <t>Обеспечение исполнения иных полномочий в жилищной сфере</t>
  </si>
  <si>
    <t>Обеспечение исполнения иных полномочий в сфере коммунального хозяйства</t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</si>
  <si>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</si>
  <si>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</si>
  <si>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Задача 3. Исполнение иных полномочий в жилищной сфере</t>
  </si>
  <si>
    <t>Цель 1. Повышение надежности систем и качества предоставляемых коммунальных услуг</t>
  </si>
  <si>
    <t>П.5</t>
  </si>
  <si>
    <t>П.6</t>
  </si>
  <si>
    <t>П.8</t>
  </si>
  <si>
    <t>П.10</t>
  </si>
  <si>
    <t>П.21</t>
  </si>
  <si>
    <t>П.19</t>
  </si>
  <si>
    <t>П.25</t>
  </si>
  <si>
    <t>П.30</t>
  </si>
  <si>
    <t>П.31</t>
  </si>
  <si>
    <t>3.1.2.</t>
  </si>
  <si>
    <t>П.14            П.15          П.17</t>
  </si>
  <si>
    <r>
      <t xml:space="preserve">Обеспечение проведения капитального ремонта  и модернизации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</si>
  <si>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Строительство комплекса очистных сооружений бытовой канализации, модернизация котельной</t>
  </si>
  <si>
    <t xml:space="preserve">Всего по подпрограмме  4   "Развитие дорожной деятельности",  в том числе:                              </t>
  </si>
  <si>
    <t xml:space="preserve">Всего по муниципальной  программе, в том числе:       </t>
  </si>
  <si>
    <t xml:space="preserve">Капитальные вложения                                            </t>
  </si>
  <si>
    <t xml:space="preserve">Прочие нужды                              </t>
  </si>
  <si>
    <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</si>
  <si>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</si>
  <si>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Обеспечение проведения  ремонта в муниципальном жилищном фонде.                                 </t>
  </si>
  <si>
    <t xml:space="preserve">Всего по подпрограмме 2   "Развитие коммунальной инфраструктуры"              </t>
  </si>
  <si>
    <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</si>
  <si>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 xml:space="preserve">Всего по направлению «Прочие нужды» в том числе:     </t>
  </si>
  <si>
    <t xml:space="preserve">Всего по направлению «Прочие нужды» в том числе:                </t>
  </si>
  <si>
    <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</si>
  <si>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3.3.2.</t>
  </si>
  <si>
    <t>3.3.3.</t>
  </si>
  <si>
    <t>Задача 2.  Повышение энергоэффективности использования энергетических ресурсов  в коммунальной сфере</t>
  </si>
  <si>
    <t>Задача 3. Исполнение иных полномочий в сфере коммунального хозяйства</t>
  </si>
  <si>
    <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</si>
  <si>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 xml:space="preserve">Ремонт поъездной автомобильной дороги             </t>
  </si>
  <si>
    <t xml:space="preserve">Обеспечение содержания  дорог и улично-дорожной сети  </t>
  </si>
  <si>
    <t xml:space="preserve">Всего по подпрограмме 3  "Формирование современной городской среды", в том числе:  </t>
  </si>
  <si>
    <t xml:space="preserve">Капитальный ремонт улично-дорожной сети                  </t>
  </si>
  <si>
    <t>Установка котла мощностью 6 МВт, Котельная № 88,89</t>
  </si>
  <si>
    <t>6.</t>
  </si>
  <si>
    <t>6.1.</t>
  </si>
  <si>
    <t>6.1.1.</t>
  </si>
  <si>
    <t>6.1.2.</t>
  </si>
  <si>
    <t>6.2.</t>
  </si>
  <si>
    <t>6.3.</t>
  </si>
  <si>
    <t>Цель 1. Повышение энергоэффективности систем коммунальной инфраструктуры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</si>
  <si>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</si>
  <si>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Установка блочно-модульного ЦРП-6/0,04 Кв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</si>
  <si>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</si>
  <si>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6.3.1.</t>
  </si>
  <si>
    <r>
      <t xml:space="preserve">Приобретение теплообменного оборудования на систему горячего водоснабжения в многокваритирных домах:                    </t>
    </r>
    <r>
      <rPr>
        <b/>
        <sz val="10"/>
        <rFont val="Times New Roman"/>
        <family val="1"/>
      </rPr>
      <t xml:space="preserve"> </t>
    </r>
  </si>
  <si>
    <t>2021 год</t>
  </si>
  <si>
    <t>ГОТОВО</t>
  </si>
  <si>
    <t>Обеспечение выполнения благоустройства территории и санитарно-эпидемиологического состояния</t>
  </si>
  <si>
    <t>готово, но расхождение в округлении в 2018 году (в бюдж 15605,0)</t>
  </si>
  <si>
    <t>в бюджете здесь котел, а должен быть в подпрогр энергосбереж</t>
  </si>
  <si>
    <t>2022 год</t>
  </si>
  <si>
    <t>2023 год</t>
  </si>
  <si>
    <t>2024 год</t>
  </si>
  <si>
    <t>Строительство комплекса очистных сооружений бытовой канализации (проектная документация и прочие работы, не относящиеся к капитальным вложениям)</t>
  </si>
  <si>
    <t>3.3.1</t>
  </si>
  <si>
    <t>3.3.4.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</si>
</sst>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" fontId="45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72" fontId="2" fillId="35" borderId="10" xfId="0" applyNumberFormat="1" applyFont="1" applyFill="1" applyBorder="1" applyAlignment="1">
      <alignment horizontal="center" vertical="top" wrapText="1"/>
    </xf>
    <xf numFmtId="1" fontId="2" fillId="36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172" fontId="2" fillId="36" borderId="10" xfId="0" applyNumberFormat="1" applyFont="1" applyFill="1" applyBorder="1" applyAlignment="1">
      <alignment horizontal="center" vertical="top" wrapText="1"/>
    </xf>
    <xf numFmtId="16" fontId="2" fillId="36" borderId="10" xfId="0" applyNumberFormat="1" applyFont="1" applyFill="1" applyBorder="1" applyAlignment="1">
      <alignment horizontal="center" vertical="top" wrapText="1"/>
    </xf>
    <xf numFmtId="1" fontId="2" fillId="36" borderId="12" xfId="0" applyNumberFormat="1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wrapText="1"/>
    </xf>
    <xf numFmtId="172" fontId="2" fillId="35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 vertical="top" wrapText="1"/>
    </xf>
    <xf numFmtId="172" fontId="2" fillId="35" borderId="11" xfId="0" applyNumberFormat="1" applyFont="1" applyFill="1" applyBorder="1" applyAlignment="1">
      <alignment horizontal="center" vertical="top" wrapText="1"/>
    </xf>
    <xf numFmtId="172" fontId="2" fillId="37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1" fontId="2" fillId="35" borderId="12" xfId="0" applyNumberFormat="1" applyFont="1" applyFill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1"/>
  <sheetViews>
    <sheetView tabSelected="1" zoomScalePageLayoutView="0" workbookViewId="0" topLeftCell="A1">
      <selection activeCell="B7" sqref="B7:N7"/>
    </sheetView>
  </sheetViews>
  <sheetFormatPr defaultColWidth="9.00390625" defaultRowHeight="12.75"/>
  <cols>
    <col min="1" max="1" width="6.75390625" style="5" customWidth="1"/>
    <col min="2" max="2" width="32.875" style="5" customWidth="1"/>
    <col min="3" max="3" width="19.25390625" style="5" customWidth="1"/>
    <col min="4" max="4" width="11.125" style="5" customWidth="1"/>
    <col min="5" max="6" width="10.25390625" style="5" customWidth="1"/>
    <col min="7" max="7" width="10.625" style="77" customWidth="1"/>
    <col min="8" max="8" width="10.25390625" style="5" customWidth="1"/>
    <col min="9" max="13" width="11.00390625" style="5" customWidth="1"/>
    <col min="14" max="14" width="14.00390625" style="5" customWidth="1"/>
    <col min="15" max="15" width="26.875" style="5" customWidth="1"/>
    <col min="16" max="16384" width="9.125" style="5" customWidth="1"/>
  </cols>
  <sheetData>
    <row r="1" spans="1:14" ht="15.75">
      <c r="A1" s="11"/>
      <c r="B1" s="18"/>
      <c r="C1" s="18"/>
      <c r="D1" s="18"/>
      <c r="E1" s="18"/>
      <c r="G1" s="96"/>
      <c r="H1" s="96"/>
      <c r="I1" s="96"/>
      <c r="J1" s="96"/>
      <c r="K1" s="96"/>
      <c r="L1" s="96" t="s">
        <v>36</v>
      </c>
      <c r="M1" s="96"/>
      <c r="N1" s="96"/>
    </row>
    <row r="2" spans="1:14" ht="15.75">
      <c r="A2" s="12"/>
      <c r="B2" s="18"/>
      <c r="C2" s="18"/>
      <c r="D2" s="18"/>
      <c r="E2" s="18"/>
      <c r="G2" s="96"/>
      <c r="H2" s="96"/>
      <c r="I2" s="96"/>
      <c r="J2" s="96"/>
      <c r="K2" s="96"/>
      <c r="L2" s="96" t="s">
        <v>38</v>
      </c>
      <c r="M2" s="96"/>
      <c r="N2" s="96"/>
    </row>
    <row r="3" spans="1:14" ht="18.75" customHeight="1">
      <c r="A3" s="12"/>
      <c r="B3" s="18"/>
      <c r="C3" s="18"/>
      <c r="D3" s="18"/>
      <c r="E3" s="18"/>
      <c r="G3" s="60"/>
      <c r="H3" s="60"/>
      <c r="I3" s="60"/>
      <c r="J3" s="60"/>
      <c r="K3" s="60"/>
      <c r="L3" s="60" t="s">
        <v>47</v>
      </c>
      <c r="M3" s="60"/>
      <c r="N3" s="60"/>
    </row>
    <row r="4" spans="1:14" ht="15.75" customHeight="1">
      <c r="A4" s="12"/>
      <c r="B4" s="18"/>
      <c r="C4" s="18"/>
      <c r="D4" s="18"/>
      <c r="E4" s="18"/>
      <c r="F4" s="90"/>
      <c r="G4" s="91"/>
      <c r="H4" s="91"/>
      <c r="I4" s="91"/>
      <c r="J4" s="65"/>
      <c r="K4" s="65"/>
      <c r="L4" s="65"/>
      <c r="M4" s="65"/>
      <c r="N4" s="60"/>
    </row>
    <row r="5" spans="1:14" ht="15.75">
      <c r="A5" s="12"/>
      <c r="B5" s="18"/>
      <c r="C5" s="18"/>
      <c r="D5" s="18"/>
      <c r="E5" s="18"/>
      <c r="F5" s="87"/>
      <c r="G5" s="87"/>
      <c r="H5" s="87"/>
      <c r="I5" s="87"/>
      <c r="J5" s="87"/>
      <c r="K5" s="87"/>
      <c r="L5" s="87"/>
      <c r="M5" s="87"/>
      <c r="N5" s="87"/>
    </row>
    <row r="6" spans="1:14" ht="15.75" customHeight="1">
      <c r="A6" s="12"/>
      <c r="B6" s="87" t="s">
        <v>37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5.75" customHeight="1">
      <c r="A7" s="12"/>
      <c r="B7" s="87" t="s">
        <v>39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5.75" customHeight="1">
      <c r="A8" s="12"/>
      <c r="B8" s="87" t="s">
        <v>47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5.75">
      <c r="A9" s="12"/>
      <c r="B9" s="18"/>
      <c r="C9" s="88"/>
      <c r="D9" s="89"/>
      <c r="E9" s="89"/>
      <c r="F9" s="89"/>
      <c r="G9" s="89"/>
      <c r="H9" s="89"/>
      <c r="I9" s="89"/>
      <c r="J9" s="67"/>
      <c r="K9" s="67"/>
      <c r="L9" s="67"/>
      <c r="M9" s="67"/>
      <c r="N9" s="18"/>
    </row>
    <row r="10" spans="1:14" ht="147.75" customHeight="1">
      <c r="A10" s="92" t="s">
        <v>0</v>
      </c>
      <c r="B10" s="94" t="s">
        <v>1</v>
      </c>
      <c r="C10" s="92" t="s">
        <v>42</v>
      </c>
      <c r="D10" s="78" t="s">
        <v>2</v>
      </c>
      <c r="E10" s="79"/>
      <c r="F10" s="79"/>
      <c r="G10" s="79"/>
      <c r="H10" s="79"/>
      <c r="I10" s="79"/>
      <c r="J10" s="80"/>
      <c r="K10" s="66"/>
      <c r="L10" s="66"/>
      <c r="M10" s="66"/>
      <c r="N10" s="92" t="s">
        <v>3</v>
      </c>
    </row>
    <row r="11" spans="1:14" ht="19.5" customHeight="1">
      <c r="A11" s="93"/>
      <c r="B11" s="95"/>
      <c r="C11" s="93"/>
      <c r="D11" s="1" t="s">
        <v>4</v>
      </c>
      <c r="E11" s="1" t="s">
        <v>5</v>
      </c>
      <c r="F11" s="1" t="s">
        <v>6</v>
      </c>
      <c r="G11" s="62" t="s">
        <v>7</v>
      </c>
      <c r="H11" s="1" t="s">
        <v>45</v>
      </c>
      <c r="I11" s="1" t="s">
        <v>46</v>
      </c>
      <c r="J11" s="1" t="s">
        <v>118</v>
      </c>
      <c r="K11" s="1" t="s">
        <v>123</v>
      </c>
      <c r="L11" s="1" t="s">
        <v>124</v>
      </c>
      <c r="M11" s="1" t="s">
        <v>125</v>
      </c>
      <c r="N11" s="93"/>
    </row>
    <row r="12" spans="1:14" ht="15.75">
      <c r="A12" s="1"/>
      <c r="B12" s="1">
        <v>2</v>
      </c>
      <c r="C12" s="16">
        <v>3</v>
      </c>
      <c r="D12" s="1">
        <v>4</v>
      </c>
      <c r="E12" s="1">
        <v>5</v>
      </c>
      <c r="F12" s="1">
        <v>6</v>
      </c>
      <c r="G12" s="62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6" ht="53.25" customHeight="1">
      <c r="A13" s="19" t="s">
        <v>50</v>
      </c>
      <c r="B13" s="20" t="s">
        <v>85</v>
      </c>
      <c r="C13" s="21" t="s">
        <v>43</v>
      </c>
      <c r="D13" s="22">
        <f>SUM(E13:M13)</f>
        <v>446992.11675999995</v>
      </c>
      <c r="E13" s="22">
        <f>SUM(E15:E17)</f>
        <v>102721.1</v>
      </c>
      <c r="F13" s="22">
        <f aca="true" t="shared" si="0" ref="F13:M13">SUM(F14:F17)</f>
        <v>86294.5</v>
      </c>
      <c r="G13" s="22">
        <f t="shared" si="0"/>
        <v>89302.49193</v>
      </c>
      <c r="H13" s="22">
        <f t="shared" si="0"/>
        <v>36889.95483</v>
      </c>
      <c r="I13" s="22">
        <f t="shared" si="0"/>
        <v>26322.414</v>
      </c>
      <c r="J13" s="22">
        <f t="shared" si="0"/>
        <v>26365.414</v>
      </c>
      <c r="K13" s="22">
        <f t="shared" si="0"/>
        <v>26365.414</v>
      </c>
      <c r="L13" s="22">
        <f t="shared" si="0"/>
        <v>26365.414</v>
      </c>
      <c r="M13" s="22">
        <f t="shared" si="0"/>
        <v>26365.414</v>
      </c>
      <c r="N13" s="21"/>
      <c r="O13" s="4"/>
      <c r="P13" s="6"/>
    </row>
    <row r="14" spans="1:16" ht="20.25" customHeight="1">
      <c r="A14" s="3"/>
      <c r="B14" s="1" t="s">
        <v>8</v>
      </c>
      <c r="C14" s="16"/>
      <c r="D14" s="59">
        <f>SUM(E14:M14)</f>
        <v>0</v>
      </c>
      <c r="E14" s="2">
        <f aca="true" t="shared" si="1" ref="E14:M14">SUM(E34+E78+E132+E159)</f>
        <v>0</v>
      </c>
      <c r="F14" s="2">
        <f t="shared" si="1"/>
        <v>0</v>
      </c>
      <c r="G14" s="59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1"/>
      <c r="O14" s="4"/>
      <c r="P14" s="6"/>
    </row>
    <row r="15" spans="1:16" ht="20.25" customHeight="1">
      <c r="A15" s="3"/>
      <c r="B15" s="1" t="s">
        <v>9</v>
      </c>
      <c r="C15" s="16"/>
      <c r="D15" s="59">
        <f>SUM(E15:M15)</f>
        <v>5494.299999999999</v>
      </c>
      <c r="E15" s="2">
        <f>SUM(E35+E79+E133+E160)</f>
        <v>3858.7999999999997</v>
      </c>
      <c r="F15" s="2">
        <f>SUM(F35+F79+F133+F160)</f>
        <v>196.8</v>
      </c>
      <c r="G15" s="59">
        <f>SUM(G35+G79+G133+G160)</f>
        <v>201.5</v>
      </c>
      <c r="H15" s="2">
        <f>SUM(H35+H79+H133+H160+H202)</f>
        <v>206.2</v>
      </c>
      <c r="I15" s="2">
        <f>SUM(I35+I79+I133+I160)</f>
        <v>206.2</v>
      </c>
      <c r="J15" s="2">
        <f>SUM(J35+J79+J133+J160)</f>
        <v>206.2</v>
      </c>
      <c r="K15" s="2">
        <f>SUM(K35+K79+K133+K160)</f>
        <v>206.2</v>
      </c>
      <c r="L15" s="2">
        <f>SUM(L35+L79+L133+L160)</f>
        <v>206.2</v>
      </c>
      <c r="M15" s="2">
        <f>SUM(M35+M79+M133+M160)</f>
        <v>206.2</v>
      </c>
      <c r="N15" s="1"/>
      <c r="O15" s="4"/>
      <c r="P15" s="6"/>
    </row>
    <row r="16" spans="1:16" ht="20.25" customHeight="1">
      <c r="A16" s="3"/>
      <c r="B16" s="1" t="s">
        <v>10</v>
      </c>
      <c r="C16" s="16"/>
      <c r="D16" s="59">
        <f>SUM(E16:M16)</f>
        <v>441497.8167599999</v>
      </c>
      <c r="E16" s="2">
        <f aca="true" t="shared" si="2" ref="E16:M16">SUM(E21+E31+E26)</f>
        <v>98862.3</v>
      </c>
      <c r="F16" s="2">
        <f t="shared" si="2"/>
        <v>86097.7</v>
      </c>
      <c r="G16" s="59">
        <f t="shared" si="2"/>
        <v>89100.99193</v>
      </c>
      <c r="H16" s="2">
        <f t="shared" si="2"/>
        <v>36683.754830000005</v>
      </c>
      <c r="I16" s="2">
        <f t="shared" si="2"/>
        <v>26116.214</v>
      </c>
      <c r="J16" s="2">
        <f t="shared" si="2"/>
        <v>26159.214</v>
      </c>
      <c r="K16" s="2">
        <f t="shared" si="2"/>
        <v>26159.214</v>
      </c>
      <c r="L16" s="2">
        <f t="shared" si="2"/>
        <v>26159.214</v>
      </c>
      <c r="M16" s="2">
        <f t="shared" si="2"/>
        <v>26159.214</v>
      </c>
      <c r="N16" s="1"/>
      <c r="O16" s="4"/>
      <c r="P16" s="6"/>
    </row>
    <row r="17" spans="1:16" ht="20.25" customHeight="1">
      <c r="A17" s="3"/>
      <c r="B17" s="1" t="s">
        <v>11</v>
      </c>
      <c r="C17" s="16"/>
      <c r="D17" s="59">
        <f>SUM(E17:M17)</f>
        <v>0</v>
      </c>
      <c r="E17" s="2">
        <f aca="true" t="shared" si="3" ref="E17:M17">SUM(E37+E81+E135+E162)</f>
        <v>0</v>
      </c>
      <c r="F17" s="2">
        <f t="shared" si="3"/>
        <v>0</v>
      </c>
      <c r="G17" s="59">
        <f t="shared" si="3"/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1"/>
      <c r="O17" s="4"/>
      <c r="P17" s="6"/>
    </row>
    <row r="18" spans="1:16" ht="20.25" customHeight="1">
      <c r="A18" s="27" t="s">
        <v>16</v>
      </c>
      <c r="B18" s="28" t="s">
        <v>86</v>
      </c>
      <c r="C18" s="29"/>
      <c r="D18" s="30">
        <f aca="true" t="shared" si="4" ref="D18:M18">SUM(D19+D20+D21+D22)</f>
        <v>148157.90000000002</v>
      </c>
      <c r="E18" s="30">
        <f>SUM(E19+E20+E21+E22)</f>
        <v>29523.3</v>
      </c>
      <c r="F18" s="30">
        <f t="shared" si="4"/>
        <v>37390.3</v>
      </c>
      <c r="G18" s="30">
        <f t="shared" si="4"/>
        <v>43774.3</v>
      </c>
      <c r="H18" s="30">
        <f t="shared" si="4"/>
        <v>6245</v>
      </c>
      <c r="I18" s="30">
        <f t="shared" si="4"/>
        <v>6245</v>
      </c>
      <c r="J18" s="30">
        <f t="shared" si="4"/>
        <v>6245</v>
      </c>
      <c r="K18" s="30">
        <f t="shared" si="4"/>
        <v>6245</v>
      </c>
      <c r="L18" s="30">
        <f t="shared" si="4"/>
        <v>6245</v>
      </c>
      <c r="M18" s="30">
        <f t="shared" si="4"/>
        <v>6245</v>
      </c>
      <c r="N18" s="31"/>
      <c r="O18" s="4"/>
      <c r="P18" s="6"/>
    </row>
    <row r="19" spans="1:16" ht="20.25" customHeight="1">
      <c r="A19" s="3"/>
      <c r="B19" s="1" t="s">
        <v>8</v>
      </c>
      <c r="C19" s="16"/>
      <c r="D19" s="2">
        <f aca="true" t="shared" si="5" ref="D19:M19">SUM(D39+D83+D137+D164)</f>
        <v>0</v>
      </c>
      <c r="E19" s="2">
        <f t="shared" si="5"/>
        <v>0</v>
      </c>
      <c r="F19" s="2">
        <f t="shared" si="5"/>
        <v>0</v>
      </c>
      <c r="G19" s="59">
        <f t="shared" si="5"/>
        <v>0</v>
      </c>
      <c r="H19" s="2">
        <f t="shared" si="5"/>
        <v>0</v>
      </c>
      <c r="I19" s="2">
        <f t="shared" si="5"/>
        <v>0</v>
      </c>
      <c r="J19" s="2">
        <f t="shared" si="5"/>
        <v>0</v>
      </c>
      <c r="K19" s="2">
        <f t="shared" si="5"/>
        <v>0</v>
      </c>
      <c r="L19" s="2">
        <f t="shared" si="5"/>
        <v>0</v>
      </c>
      <c r="M19" s="2">
        <f t="shared" si="5"/>
        <v>0</v>
      </c>
      <c r="N19" s="1"/>
      <c r="O19" s="4"/>
      <c r="P19" s="6"/>
    </row>
    <row r="20" spans="1:16" ht="20.25" customHeight="1">
      <c r="A20" s="3"/>
      <c r="B20" s="1" t="s">
        <v>9</v>
      </c>
      <c r="C20" s="16"/>
      <c r="D20" s="2">
        <f>SUM(D40+D84+D138+D165+D202)</f>
        <v>0</v>
      </c>
      <c r="E20" s="2">
        <f aca="true" t="shared" si="6" ref="E20:G22">SUM(E40+E84+E138+E165)</f>
        <v>0</v>
      </c>
      <c r="F20" s="2">
        <f t="shared" si="6"/>
        <v>0</v>
      </c>
      <c r="G20" s="59">
        <f t="shared" si="6"/>
        <v>0</v>
      </c>
      <c r="H20" s="2">
        <f>SUM(H40+H84+H138+H165+H202)</f>
        <v>0</v>
      </c>
      <c r="I20" s="2">
        <f aca="true" t="shared" si="7" ref="I20:M22">SUM(I40+I84+I138+I165)</f>
        <v>0</v>
      </c>
      <c r="J20" s="2">
        <f t="shared" si="7"/>
        <v>0</v>
      </c>
      <c r="K20" s="2">
        <f t="shared" si="7"/>
        <v>0</v>
      </c>
      <c r="L20" s="2">
        <f t="shared" si="7"/>
        <v>0</v>
      </c>
      <c r="M20" s="2">
        <f t="shared" si="7"/>
        <v>0</v>
      </c>
      <c r="N20" s="1"/>
      <c r="O20" s="4"/>
      <c r="P20" s="6"/>
    </row>
    <row r="21" spans="1:16" ht="20.25" customHeight="1">
      <c r="A21" s="3"/>
      <c r="B21" s="1" t="s">
        <v>10</v>
      </c>
      <c r="C21" s="16"/>
      <c r="D21" s="2">
        <f>SUM(D41+D85+D139+D166)</f>
        <v>148157.90000000002</v>
      </c>
      <c r="E21" s="2">
        <f t="shared" si="6"/>
        <v>29523.3</v>
      </c>
      <c r="F21" s="2">
        <f t="shared" si="6"/>
        <v>37390.3</v>
      </c>
      <c r="G21" s="59">
        <f t="shared" si="6"/>
        <v>43774.3</v>
      </c>
      <c r="H21" s="2">
        <f>SUM(H41+H85+H139+H166+H203)</f>
        <v>6245</v>
      </c>
      <c r="I21" s="2">
        <f t="shared" si="7"/>
        <v>6245</v>
      </c>
      <c r="J21" s="2">
        <f t="shared" si="7"/>
        <v>6245</v>
      </c>
      <c r="K21" s="2">
        <f t="shared" si="7"/>
        <v>6245</v>
      </c>
      <c r="L21" s="2">
        <f t="shared" si="7"/>
        <v>6245</v>
      </c>
      <c r="M21" s="2">
        <f t="shared" si="7"/>
        <v>6245</v>
      </c>
      <c r="N21" s="1"/>
      <c r="O21" s="4"/>
      <c r="P21" s="6"/>
    </row>
    <row r="22" spans="1:16" ht="20.25" customHeight="1">
      <c r="A22" s="3"/>
      <c r="B22" s="1" t="s">
        <v>11</v>
      </c>
      <c r="C22" s="16"/>
      <c r="D22" s="2">
        <f>SUM(D42+D86+D140+D167)</f>
        <v>0</v>
      </c>
      <c r="E22" s="2">
        <f t="shared" si="6"/>
        <v>0</v>
      </c>
      <c r="F22" s="2">
        <f t="shared" si="6"/>
        <v>0</v>
      </c>
      <c r="G22" s="59">
        <f t="shared" si="6"/>
        <v>0</v>
      </c>
      <c r="H22" s="2">
        <f>SUM(H42+H86+H140+H167)</f>
        <v>0</v>
      </c>
      <c r="I22" s="2">
        <f t="shared" si="7"/>
        <v>0</v>
      </c>
      <c r="J22" s="2">
        <f t="shared" si="7"/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1"/>
      <c r="O22" s="4"/>
      <c r="P22" s="6"/>
    </row>
    <row r="23" spans="1:16" ht="47.25" customHeight="1">
      <c r="A23" s="27" t="s">
        <v>15</v>
      </c>
      <c r="B23" s="28" t="s">
        <v>12</v>
      </c>
      <c r="C23" s="29"/>
      <c r="D23" s="30">
        <f aca="true" t="shared" si="8" ref="D23:M23">SUM(D24+D25+D26+D27)</f>
        <v>0</v>
      </c>
      <c r="E23" s="30">
        <f t="shared" si="8"/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0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1"/>
      <c r="O23" s="4"/>
      <c r="P23" s="6"/>
    </row>
    <row r="24" spans="1:16" ht="20.25" customHeight="1">
      <c r="A24" s="3"/>
      <c r="B24" s="1" t="s">
        <v>8</v>
      </c>
      <c r="C24" s="16"/>
      <c r="D24" s="2">
        <f aca="true" t="shared" si="9" ref="D24:M24">SUM(D44+D98+D142+D169)</f>
        <v>0</v>
      </c>
      <c r="E24" s="2">
        <f t="shared" si="9"/>
        <v>0</v>
      </c>
      <c r="F24" s="2">
        <f t="shared" si="9"/>
        <v>0</v>
      </c>
      <c r="G24" s="59">
        <f t="shared" si="9"/>
        <v>0</v>
      </c>
      <c r="H24" s="2">
        <f t="shared" si="9"/>
        <v>0</v>
      </c>
      <c r="I24" s="2">
        <f t="shared" si="9"/>
        <v>0</v>
      </c>
      <c r="J24" s="2">
        <f t="shared" si="9"/>
        <v>0</v>
      </c>
      <c r="K24" s="2">
        <f t="shared" si="9"/>
        <v>0</v>
      </c>
      <c r="L24" s="2">
        <f t="shared" si="9"/>
        <v>0</v>
      </c>
      <c r="M24" s="2">
        <f t="shared" si="9"/>
        <v>0</v>
      </c>
      <c r="N24" s="1"/>
      <c r="O24" s="4"/>
      <c r="P24" s="6"/>
    </row>
    <row r="25" spans="1:16" ht="20.25" customHeight="1">
      <c r="A25" s="3"/>
      <c r="B25" s="1" t="s">
        <v>9</v>
      </c>
      <c r="C25" s="16"/>
      <c r="D25" s="2">
        <f aca="true" t="shared" si="10" ref="D25:M25">SUM(D45+D99+D143+D170)</f>
        <v>0</v>
      </c>
      <c r="E25" s="2">
        <f t="shared" si="10"/>
        <v>0</v>
      </c>
      <c r="F25" s="2">
        <f t="shared" si="10"/>
        <v>0</v>
      </c>
      <c r="G25" s="59">
        <f t="shared" si="10"/>
        <v>0</v>
      </c>
      <c r="H25" s="2">
        <f t="shared" si="10"/>
        <v>0</v>
      </c>
      <c r="I25" s="2">
        <f t="shared" si="10"/>
        <v>0</v>
      </c>
      <c r="J25" s="2">
        <f t="shared" si="10"/>
        <v>0</v>
      </c>
      <c r="K25" s="2">
        <f t="shared" si="10"/>
        <v>0</v>
      </c>
      <c r="L25" s="2">
        <f t="shared" si="10"/>
        <v>0</v>
      </c>
      <c r="M25" s="2">
        <f t="shared" si="10"/>
        <v>0</v>
      </c>
      <c r="N25" s="1"/>
      <c r="O25" s="4"/>
      <c r="P25" s="6"/>
    </row>
    <row r="26" spans="1:16" ht="20.25" customHeight="1">
      <c r="A26" s="3"/>
      <c r="B26" s="1" t="s">
        <v>10</v>
      </c>
      <c r="C26" s="16"/>
      <c r="D26" s="2">
        <f aca="true" t="shared" si="11" ref="D26:M26">SUM(D46+D100+D144+D171)</f>
        <v>0</v>
      </c>
      <c r="E26" s="2">
        <f t="shared" si="11"/>
        <v>0</v>
      </c>
      <c r="F26" s="2">
        <f t="shared" si="11"/>
        <v>0</v>
      </c>
      <c r="G26" s="59">
        <f t="shared" si="11"/>
        <v>0</v>
      </c>
      <c r="H26" s="2">
        <f t="shared" si="11"/>
        <v>0</v>
      </c>
      <c r="I26" s="2">
        <f t="shared" si="11"/>
        <v>0</v>
      </c>
      <c r="J26" s="2">
        <f t="shared" si="11"/>
        <v>0</v>
      </c>
      <c r="K26" s="2">
        <f t="shared" si="11"/>
        <v>0</v>
      </c>
      <c r="L26" s="2">
        <f t="shared" si="11"/>
        <v>0</v>
      </c>
      <c r="M26" s="2">
        <f t="shared" si="11"/>
        <v>0</v>
      </c>
      <c r="N26" s="1"/>
      <c r="O26" s="4"/>
      <c r="P26" s="6"/>
    </row>
    <row r="27" spans="1:16" ht="20.25" customHeight="1">
      <c r="A27" s="3"/>
      <c r="B27" s="1" t="s">
        <v>11</v>
      </c>
      <c r="C27" s="16"/>
      <c r="D27" s="2">
        <f aca="true" t="shared" si="12" ref="D27:M27">SUM(D47+D101+D145+D172)</f>
        <v>0</v>
      </c>
      <c r="E27" s="2">
        <f t="shared" si="12"/>
        <v>0</v>
      </c>
      <c r="F27" s="2">
        <f t="shared" si="12"/>
        <v>0</v>
      </c>
      <c r="G27" s="59">
        <f t="shared" si="12"/>
        <v>0</v>
      </c>
      <c r="H27" s="2">
        <f t="shared" si="12"/>
        <v>0</v>
      </c>
      <c r="I27" s="2">
        <f t="shared" si="12"/>
        <v>0</v>
      </c>
      <c r="J27" s="2">
        <f t="shared" si="12"/>
        <v>0</v>
      </c>
      <c r="K27" s="2">
        <f t="shared" si="12"/>
        <v>0</v>
      </c>
      <c r="L27" s="2">
        <f t="shared" si="12"/>
        <v>0</v>
      </c>
      <c r="M27" s="2">
        <f t="shared" si="12"/>
        <v>0</v>
      </c>
      <c r="N27" s="1"/>
      <c r="O27" s="4"/>
      <c r="P27" s="6"/>
    </row>
    <row r="28" spans="1:16" ht="26.25" customHeight="1">
      <c r="A28" s="27" t="s">
        <v>17</v>
      </c>
      <c r="B28" s="28" t="s">
        <v>87</v>
      </c>
      <c r="C28" s="29"/>
      <c r="D28" s="30">
        <f aca="true" t="shared" si="13" ref="D28:M28">SUM(D29:D32)</f>
        <v>299751.32785999996</v>
      </c>
      <c r="E28" s="30">
        <f t="shared" si="13"/>
        <v>73197.8</v>
      </c>
      <c r="F28" s="30">
        <f t="shared" si="13"/>
        <v>48904.2</v>
      </c>
      <c r="G28" s="30">
        <f t="shared" si="13"/>
        <v>45528.19193</v>
      </c>
      <c r="H28" s="30">
        <f t="shared" si="13"/>
        <v>30644.954830000006</v>
      </c>
      <c r="I28" s="30">
        <f t="shared" si="13"/>
        <v>20077.414</v>
      </c>
      <c r="J28" s="30">
        <f t="shared" si="13"/>
        <v>20120.414</v>
      </c>
      <c r="K28" s="30">
        <f t="shared" si="13"/>
        <v>20120.414</v>
      </c>
      <c r="L28" s="30">
        <f t="shared" si="13"/>
        <v>20120.414</v>
      </c>
      <c r="M28" s="30">
        <f t="shared" si="13"/>
        <v>20120.414</v>
      </c>
      <c r="N28" s="31"/>
      <c r="O28" s="4"/>
      <c r="P28" s="6"/>
    </row>
    <row r="29" spans="1:16" ht="20.25" customHeight="1">
      <c r="A29" s="3"/>
      <c r="B29" s="1" t="s">
        <v>8</v>
      </c>
      <c r="C29" s="16"/>
      <c r="D29" s="2">
        <f aca="true" t="shared" si="14" ref="D29:I29">SUM(D49+D103+D147+D174)</f>
        <v>0</v>
      </c>
      <c r="E29" s="2">
        <f t="shared" si="14"/>
        <v>0</v>
      </c>
      <c r="F29" s="2">
        <f t="shared" si="14"/>
        <v>0</v>
      </c>
      <c r="G29" s="59">
        <f t="shared" si="14"/>
        <v>0</v>
      </c>
      <c r="H29" s="2">
        <f t="shared" si="14"/>
        <v>0</v>
      </c>
      <c r="I29" s="2">
        <f t="shared" si="14"/>
        <v>0</v>
      </c>
      <c r="J29" s="2">
        <f aca="true" t="shared" si="15" ref="J29:M30">SUM(J49+J103+J147+J174)</f>
        <v>0</v>
      </c>
      <c r="K29" s="2">
        <f t="shared" si="15"/>
        <v>0</v>
      </c>
      <c r="L29" s="2">
        <f t="shared" si="15"/>
        <v>0</v>
      </c>
      <c r="M29" s="2">
        <f t="shared" si="15"/>
        <v>0</v>
      </c>
      <c r="N29" s="1"/>
      <c r="O29" s="4"/>
      <c r="P29" s="6"/>
    </row>
    <row r="30" spans="1:16" ht="20.25" customHeight="1">
      <c r="A30" s="3"/>
      <c r="B30" s="1" t="s">
        <v>9</v>
      </c>
      <c r="C30" s="16"/>
      <c r="D30" s="2">
        <f>SUM(D50+D104+D175+D148)</f>
        <v>5494.3</v>
      </c>
      <c r="E30" s="2">
        <f>SUM(E50+E104+E148+E175)</f>
        <v>3858.7999999999997</v>
      </c>
      <c r="F30" s="2">
        <f>SUM(F50+F104+F148+F175)</f>
        <v>196.8</v>
      </c>
      <c r="G30" s="59">
        <f>SUM(G50+G104+G148+G175)</f>
        <v>201.5</v>
      </c>
      <c r="H30" s="2">
        <f>SUM(H50+H104+H148+H175)</f>
        <v>206.2</v>
      </c>
      <c r="I30" s="2">
        <f>SUM(I50+I104+I148+I175)</f>
        <v>206.2</v>
      </c>
      <c r="J30" s="2">
        <f t="shared" si="15"/>
        <v>206.2</v>
      </c>
      <c r="K30" s="2">
        <f t="shared" si="15"/>
        <v>206.2</v>
      </c>
      <c r="L30" s="2">
        <f t="shared" si="15"/>
        <v>206.2</v>
      </c>
      <c r="M30" s="2">
        <f t="shared" si="15"/>
        <v>206.2</v>
      </c>
      <c r="N30" s="1"/>
      <c r="O30" s="4"/>
      <c r="P30" s="6"/>
    </row>
    <row r="31" spans="1:16" ht="20.25" customHeight="1">
      <c r="A31" s="3"/>
      <c r="B31" s="1" t="s">
        <v>10</v>
      </c>
      <c r="C31" s="16"/>
      <c r="D31" s="2">
        <f>SUM(D51+D105+D176+D149+D198)</f>
        <v>294257.02786</v>
      </c>
      <c r="E31" s="2">
        <f>SUM(E51+E105+E176+E149)</f>
        <v>69339</v>
      </c>
      <c r="F31" s="2">
        <f>SUM(F51+F105+F176+F149)</f>
        <v>48707.399999999994</v>
      </c>
      <c r="G31" s="59">
        <f>SUM(G51+G105+G176+G149)+G225</f>
        <v>45326.69193</v>
      </c>
      <c r="H31" s="2">
        <f>SUM(H51+H105+H176+H149+H225)</f>
        <v>30438.754830000005</v>
      </c>
      <c r="I31" s="2">
        <f>SUM(I51+I105+I176+I149)+I225</f>
        <v>19871.214</v>
      </c>
      <c r="J31" s="2">
        <f>SUM(J51+J105+J176+J149)+J225</f>
        <v>19914.214</v>
      </c>
      <c r="K31" s="2">
        <f>SUM(K51+K105+K176+K149)+K225</f>
        <v>19914.214</v>
      </c>
      <c r="L31" s="2">
        <f>SUM(L51+L105+L176+L149)+L225</f>
        <v>19914.214</v>
      </c>
      <c r="M31" s="2">
        <f>SUM(M51+M105+M176+M149)+M225</f>
        <v>19914.214</v>
      </c>
      <c r="N31" s="1"/>
      <c r="O31" s="4"/>
      <c r="P31" s="6"/>
    </row>
    <row r="32" spans="1:16" ht="21" customHeight="1">
      <c r="A32" s="3"/>
      <c r="B32" s="1" t="s">
        <v>11</v>
      </c>
      <c r="C32" s="16"/>
      <c r="D32" s="2">
        <f aca="true" t="shared" si="16" ref="D32:I32">SUM(D52+D106+D150+D177)</f>
        <v>0</v>
      </c>
      <c r="E32" s="2">
        <f t="shared" si="16"/>
        <v>0</v>
      </c>
      <c r="F32" s="2">
        <f t="shared" si="16"/>
        <v>0</v>
      </c>
      <c r="G32" s="59">
        <f t="shared" si="16"/>
        <v>0</v>
      </c>
      <c r="H32" s="2">
        <f t="shared" si="16"/>
        <v>0</v>
      </c>
      <c r="I32" s="2">
        <f t="shared" si="16"/>
        <v>0</v>
      </c>
      <c r="J32" s="2">
        <f>SUM(J52+J106+J150+J177)</f>
        <v>0</v>
      </c>
      <c r="K32" s="2">
        <f>SUM(K52+K106+K150+K177)</f>
        <v>0</v>
      </c>
      <c r="L32" s="2">
        <f>SUM(L52+L106+L150+L177)</f>
        <v>0</v>
      </c>
      <c r="M32" s="2">
        <f>SUM(M52+M106+M150+M177)</f>
        <v>0</v>
      </c>
      <c r="N32" s="1"/>
      <c r="O32" s="4"/>
      <c r="P32" s="6"/>
    </row>
    <row r="33" spans="1:16" ht="103.5" customHeight="1">
      <c r="A33" s="23" t="s">
        <v>18</v>
      </c>
      <c r="B33" s="32" t="s">
        <v>88</v>
      </c>
      <c r="C33" s="26" t="s">
        <v>43</v>
      </c>
      <c r="D33" s="25">
        <f aca="true" t="shared" si="17" ref="D33:M33">SUM(D34:D37)</f>
        <v>89604.20454</v>
      </c>
      <c r="E33" s="25">
        <f t="shared" si="17"/>
        <v>15801</v>
      </c>
      <c r="F33" s="25">
        <f t="shared" si="17"/>
        <v>12084.7</v>
      </c>
      <c r="G33" s="25">
        <f t="shared" si="17"/>
        <v>11833.65657</v>
      </c>
      <c r="H33" s="25">
        <f t="shared" si="17"/>
        <v>9179.84797</v>
      </c>
      <c r="I33" s="25">
        <f t="shared" si="17"/>
        <v>8141</v>
      </c>
      <c r="J33" s="25">
        <f t="shared" si="17"/>
        <v>8141</v>
      </c>
      <c r="K33" s="25">
        <f t="shared" si="17"/>
        <v>8141</v>
      </c>
      <c r="L33" s="25">
        <f t="shared" si="17"/>
        <v>8141</v>
      </c>
      <c r="M33" s="25">
        <f t="shared" si="17"/>
        <v>8141</v>
      </c>
      <c r="N33" s="33"/>
      <c r="O33" s="4"/>
      <c r="P33" s="6"/>
    </row>
    <row r="34" spans="1:16" ht="20.25" customHeight="1">
      <c r="A34" s="3"/>
      <c r="B34" s="1" t="s">
        <v>8</v>
      </c>
      <c r="C34" s="16"/>
      <c r="D34" s="2">
        <f aca="true" t="shared" si="18" ref="D34:I37">SUM(D39+D44+D49)</f>
        <v>0</v>
      </c>
      <c r="E34" s="2">
        <f t="shared" si="18"/>
        <v>0</v>
      </c>
      <c r="F34" s="2">
        <f t="shared" si="18"/>
        <v>0</v>
      </c>
      <c r="G34" s="59">
        <f t="shared" si="18"/>
        <v>0</v>
      </c>
      <c r="H34" s="2">
        <f t="shared" si="18"/>
        <v>0</v>
      </c>
      <c r="I34" s="2">
        <f t="shared" si="18"/>
        <v>0</v>
      </c>
      <c r="J34" s="2">
        <f aca="true" t="shared" si="19" ref="J34:M37">SUM(J39+J44+J49)</f>
        <v>0</v>
      </c>
      <c r="K34" s="2">
        <f t="shared" si="19"/>
        <v>0</v>
      </c>
      <c r="L34" s="2">
        <f t="shared" si="19"/>
        <v>0</v>
      </c>
      <c r="M34" s="2">
        <f t="shared" si="19"/>
        <v>0</v>
      </c>
      <c r="N34" s="1"/>
      <c r="O34" s="4"/>
      <c r="P34" s="6"/>
    </row>
    <row r="35" spans="1:16" ht="20.25" customHeight="1">
      <c r="A35" s="3"/>
      <c r="B35" s="1" t="s">
        <v>9</v>
      </c>
      <c r="C35" s="16"/>
      <c r="D35" s="2">
        <f t="shared" si="18"/>
        <v>0</v>
      </c>
      <c r="E35" s="2">
        <f t="shared" si="18"/>
        <v>0</v>
      </c>
      <c r="F35" s="2">
        <f t="shared" si="18"/>
        <v>0</v>
      </c>
      <c r="G35" s="59">
        <f t="shared" si="18"/>
        <v>0</v>
      </c>
      <c r="H35" s="2">
        <f t="shared" si="18"/>
        <v>0</v>
      </c>
      <c r="I35" s="2">
        <f t="shared" si="18"/>
        <v>0</v>
      </c>
      <c r="J35" s="2">
        <f t="shared" si="19"/>
        <v>0</v>
      </c>
      <c r="K35" s="2">
        <f t="shared" si="19"/>
        <v>0</v>
      </c>
      <c r="L35" s="2">
        <f t="shared" si="19"/>
        <v>0</v>
      </c>
      <c r="M35" s="2">
        <f t="shared" si="19"/>
        <v>0</v>
      </c>
      <c r="N35" s="1"/>
      <c r="O35" s="4"/>
      <c r="P35" s="6"/>
    </row>
    <row r="36" spans="1:16" ht="20.25" customHeight="1">
      <c r="A36" s="3"/>
      <c r="B36" s="1" t="s">
        <v>10</v>
      </c>
      <c r="C36" s="16"/>
      <c r="D36" s="2">
        <f>SUM(D41+D46+D51)</f>
        <v>89604.20454</v>
      </c>
      <c r="E36" s="2">
        <f>SUM(E41+E46+E51)</f>
        <v>15801</v>
      </c>
      <c r="F36" s="2">
        <f t="shared" si="18"/>
        <v>12084.7</v>
      </c>
      <c r="G36" s="59">
        <f t="shared" si="18"/>
        <v>11833.65657</v>
      </c>
      <c r="H36" s="2">
        <f t="shared" si="18"/>
        <v>9179.84797</v>
      </c>
      <c r="I36" s="2">
        <f t="shared" si="18"/>
        <v>8141</v>
      </c>
      <c r="J36" s="2">
        <f t="shared" si="19"/>
        <v>8141</v>
      </c>
      <c r="K36" s="2">
        <f t="shared" si="19"/>
        <v>8141</v>
      </c>
      <c r="L36" s="2">
        <f t="shared" si="19"/>
        <v>8141</v>
      </c>
      <c r="M36" s="2">
        <f t="shared" si="19"/>
        <v>8141</v>
      </c>
      <c r="N36" s="1"/>
      <c r="O36" s="4"/>
      <c r="P36" s="6"/>
    </row>
    <row r="37" spans="1:16" ht="20.25" customHeight="1">
      <c r="A37" s="3"/>
      <c r="B37" s="1" t="s">
        <v>11</v>
      </c>
      <c r="C37" s="16"/>
      <c r="D37" s="2">
        <f t="shared" si="18"/>
        <v>0</v>
      </c>
      <c r="E37" s="2">
        <f t="shared" si="18"/>
        <v>0</v>
      </c>
      <c r="F37" s="2">
        <f t="shared" si="18"/>
        <v>0</v>
      </c>
      <c r="G37" s="59">
        <f t="shared" si="18"/>
        <v>0</v>
      </c>
      <c r="H37" s="2">
        <f t="shared" si="18"/>
        <v>0</v>
      </c>
      <c r="I37" s="2">
        <f t="shared" si="18"/>
        <v>0</v>
      </c>
      <c r="J37" s="2">
        <f t="shared" si="19"/>
        <v>0</v>
      </c>
      <c r="K37" s="2">
        <f t="shared" si="19"/>
        <v>0</v>
      </c>
      <c r="L37" s="2">
        <f t="shared" si="19"/>
        <v>0</v>
      </c>
      <c r="M37" s="2">
        <f t="shared" si="19"/>
        <v>0</v>
      </c>
      <c r="N37" s="1"/>
      <c r="O37" s="4"/>
      <c r="P37" s="6"/>
    </row>
    <row r="38" spans="1:16" ht="48" customHeight="1">
      <c r="A38" s="27" t="s">
        <v>19</v>
      </c>
      <c r="B38" s="28" t="s">
        <v>13</v>
      </c>
      <c r="C38" s="29"/>
      <c r="D38" s="30">
        <f aca="true" t="shared" si="20" ref="D38:I38">SUM(D39+D40+D41+D42)</f>
        <v>0</v>
      </c>
      <c r="E38" s="30">
        <f t="shared" si="20"/>
        <v>0</v>
      </c>
      <c r="F38" s="30">
        <f t="shared" si="20"/>
        <v>0</v>
      </c>
      <c r="G38" s="30">
        <f t="shared" si="20"/>
        <v>0</v>
      </c>
      <c r="H38" s="30">
        <f t="shared" si="20"/>
        <v>0</v>
      </c>
      <c r="I38" s="30">
        <f t="shared" si="20"/>
        <v>0</v>
      </c>
      <c r="J38" s="30">
        <f>SUM(J39+J40+J41+J42)</f>
        <v>0</v>
      </c>
      <c r="K38" s="30">
        <f>SUM(K39+K40+K41+K42)</f>
        <v>0</v>
      </c>
      <c r="L38" s="30">
        <f>SUM(L39+L40+L41+L42)</f>
        <v>0</v>
      </c>
      <c r="M38" s="30">
        <f>SUM(M39+M40+M41+M42)</f>
        <v>0</v>
      </c>
      <c r="N38" s="31"/>
      <c r="O38" s="4"/>
      <c r="P38" s="6"/>
    </row>
    <row r="39" spans="1:16" ht="20.25" customHeight="1">
      <c r="A39" s="3"/>
      <c r="B39" s="1" t="s">
        <v>8</v>
      </c>
      <c r="C39" s="16"/>
      <c r="D39" s="2">
        <v>0</v>
      </c>
      <c r="E39" s="2">
        <v>0</v>
      </c>
      <c r="F39" s="2">
        <v>0</v>
      </c>
      <c r="G39" s="59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"/>
      <c r="O39" s="4"/>
      <c r="P39" s="6"/>
    </row>
    <row r="40" spans="1:16" ht="20.25" customHeight="1">
      <c r="A40" s="3"/>
      <c r="B40" s="1" t="s">
        <v>9</v>
      </c>
      <c r="C40" s="16"/>
      <c r="D40" s="2">
        <v>0</v>
      </c>
      <c r="E40" s="2">
        <v>0</v>
      </c>
      <c r="F40" s="2">
        <v>0</v>
      </c>
      <c r="G40" s="59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"/>
      <c r="O40" s="4"/>
      <c r="P40" s="6"/>
    </row>
    <row r="41" spans="1:16" ht="20.25" customHeight="1">
      <c r="A41" s="3"/>
      <c r="B41" s="1" t="s">
        <v>10</v>
      </c>
      <c r="C41" s="16"/>
      <c r="D41" s="2">
        <v>0</v>
      </c>
      <c r="E41" s="2">
        <v>0</v>
      </c>
      <c r="F41" s="2">
        <v>0</v>
      </c>
      <c r="G41" s="59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"/>
      <c r="O41" s="4"/>
      <c r="P41" s="6"/>
    </row>
    <row r="42" spans="1:16" ht="20.25" customHeight="1">
      <c r="A42" s="3"/>
      <c r="B42" s="1" t="s">
        <v>11</v>
      </c>
      <c r="C42" s="16"/>
      <c r="D42" s="2">
        <v>0</v>
      </c>
      <c r="E42" s="2">
        <v>0</v>
      </c>
      <c r="F42" s="2">
        <v>0</v>
      </c>
      <c r="G42" s="59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"/>
      <c r="O42" s="4"/>
      <c r="P42" s="6"/>
    </row>
    <row r="43" spans="1:16" ht="63.75" customHeight="1">
      <c r="A43" s="27" t="s">
        <v>31</v>
      </c>
      <c r="B43" s="28" t="s">
        <v>14</v>
      </c>
      <c r="C43" s="29"/>
      <c r="D43" s="30">
        <f aca="true" t="shared" si="21" ref="D43:I43">SUM(D44+D45+D46+D47)</f>
        <v>0</v>
      </c>
      <c r="E43" s="30">
        <f t="shared" si="21"/>
        <v>0</v>
      </c>
      <c r="F43" s="30">
        <f t="shared" si="21"/>
        <v>0</v>
      </c>
      <c r="G43" s="30">
        <f t="shared" si="21"/>
        <v>0</v>
      </c>
      <c r="H43" s="30">
        <f t="shared" si="21"/>
        <v>0</v>
      </c>
      <c r="I43" s="30">
        <f t="shared" si="21"/>
        <v>0</v>
      </c>
      <c r="J43" s="30">
        <f>SUM(J44+J45+J46+J47)</f>
        <v>0</v>
      </c>
      <c r="K43" s="30">
        <f>SUM(K44+K45+K46+K47)</f>
        <v>0</v>
      </c>
      <c r="L43" s="30">
        <f>SUM(L44+L45+L46+L47)</f>
        <v>0</v>
      </c>
      <c r="M43" s="30">
        <f>SUM(M44+M45+M46+M47)</f>
        <v>0</v>
      </c>
      <c r="N43" s="31"/>
      <c r="O43" s="4"/>
      <c r="P43" s="6"/>
    </row>
    <row r="44" spans="1:16" ht="18.75" customHeight="1">
      <c r="A44" s="3"/>
      <c r="B44" s="1" t="s">
        <v>8</v>
      </c>
      <c r="C44" s="16"/>
      <c r="D44" s="2">
        <v>0</v>
      </c>
      <c r="E44" s="2">
        <v>0</v>
      </c>
      <c r="F44" s="2">
        <v>0</v>
      </c>
      <c r="G44" s="59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"/>
      <c r="O44" s="4"/>
      <c r="P44" s="6"/>
    </row>
    <row r="45" spans="1:16" ht="20.25" customHeight="1">
      <c r="A45" s="3"/>
      <c r="B45" s="1" t="s">
        <v>9</v>
      </c>
      <c r="C45" s="16"/>
      <c r="D45" s="2">
        <v>0</v>
      </c>
      <c r="E45" s="2">
        <v>0</v>
      </c>
      <c r="F45" s="2">
        <v>0</v>
      </c>
      <c r="G45" s="59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"/>
      <c r="O45" s="4"/>
      <c r="P45" s="6"/>
    </row>
    <row r="46" spans="1:16" ht="20.25" customHeight="1">
      <c r="A46" s="3"/>
      <c r="B46" s="1" t="s">
        <v>10</v>
      </c>
      <c r="C46" s="16"/>
      <c r="D46" s="2">
        <v>0</v>
      </c>
      <c r="E46" s="2">
        <v>0</v>
      </c>
      <c r="F46" s="2">
        <v>0</v>
      </c>
      <c r="G46" s="59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"/>
      <c r="O46" s="4"/>
      <c r="P46" s="6"/>
    </row>
    <row r="47" spans="1:16" ht="20.25" customHeight="1">
      <c r="A47" s="3"/>
      <c r="B47" s="1" t="s">
        <v>11</v>
      </c>
      <c r="C47" s="16"/>
      <c r="D47" s="2">
        <v>0</v>
      </c>
      <c r="E47" s="2">
        <v>0</v>
      </c>
      <c r="F47" s="2">
        <v>0</v>
      </c>
      <c r="G47" s="59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"/>
      <c r="O47" s="4"/>
      <c r="P47" s="6"/>
    </row>
    <row r="48" spans="1:16" ht="32.25" customHeight="1">
      <c r="A48" s="27" t="s">
        <v>20</v>
      </c>
      <c r="B48" s="28" t="s">
        <v>89</v>
      </c>
      <c r="C48" s="29"/>
      <c r="D48" s="30">
        <f aca="true" t="shared" si="22" ref="D48:I48">SUM(D49:D52)</f>
        <v>89604.20454</v>
      </c>
      <c r="E48" s="30">
        <f t="shared" si="22"/>
        <v>15801</v>
      </c>
      <c r="F48" s="30">
        <f t="shared" si="22"/>
        <v>12084.7</v>
      </c>
      <c r="G48" s="30">
        <f t="shared" si="22"/>
        <v>11833.65657</v>
      </c>
      <c r="H48" s="30">
        <f t="shared" si="22"/>
        <v>9179.84797</v>
      </c>
      <c r="I48" s="30">
        <f t="shared" si="22"/>
        <v>8141</v>
      </c>
      <c r="J48" s="30">
        <f>SUM(J49:J52)</f>
        <v>8141</v>
      </c>
      <c r="K48" s="30">
        <f>SUM(K49:K52)</f>
        <v>8141</v>
      </c>
      <c r="L48" s="30">
        <f>SUM(L49:L52)</f>
        <v>8141</v>
      </c>
      <c r="M48" s="30">
        <f>SUM(M49:M52)</f>
        <v>8141</v>
      </c>
      <c r="N48" s="31"/>
      <c r="O48" s="4"/>
      <c r="P48" s="6"/>
    </row>
    <row r="49" spans="1:16" ht="20.25" customHeight="1">
      <c r="A49" s="3"/>
      <c r="B49" s="1" t="s">
        <v>8</v>
      </c>
      <c r="C49" s="16"/>
      <c r="D49" s="2">
        <f>SUM(E49:M49)</f>
        <v>0</v>
      </c>
      <c r="E49" s="2">
        <f>SUM(E56+E61+E67+E73)</f>
        <v>0</v>
      </c>
      <c r="F49" s="2">
        <f>SUM(F56+F61+F67+F73)</f>
        <v>0</v>
      </c>
      <c r="G49" s="59">
        <f>SUM(G56+G61+G67+G73)</f>
        <v>0</v>
      </c>
      <c r="H49" s="2">
        <f>SUM(H56+H61+H67+H73)</f>
        <v>0</v>
      </c>
      <c r="I49" s="2">
        <f>SUM(I56+I61+I67+I73)</f>
        <v>0</v>
      </c>
      <c r="J49" s="2">
        <f aca="true" t="shared" si="23" ref="J49:M52">SUM(J56+J61+J67+J73)</f>
        <v>0</v>
      </c>
      <c r="K49" s="2">
        <f t="shared" si="23"/>
        <v>0</v>
      </c>
      <c r="L49" s="2">
        <f t="shared" si="23"/>
        <v>0</v>
      </c>
      <c r="M49" s="2">
        <f t="shared" si="23"/>
        <v>0</v>
      </c>
      <c r="N49" s="1"/>
      <c r="O49" s="4"/>
      <c r="P49" s="6"/>
    </row>
    <row r="50" spans="1:16" ht="20.25" customHeight="1">
      <c r="A50" s="3"/>
      <c r="B50" s="1" t="s">
        <v>9</v>
      </c>
      <c r="C50" s="16"/>
      <c r="D50" s="2">
        <f>SUM(E50:M50)</f>
        <v>0</v>
      </c>
      <c r="E50" s="2">
        <f aca="true" t="shared" si="24" ref="E50:I52">SUM(E57+E62+E68+E74)</f>
        <v>0</v>
      </c>
      <c r="F50" s="2">
        <f t="shared" si="24"/>
        <v>0</v>
      </c>
      <c r="G50" s="59">
        <f t="shared" si="24"/>
        <v>0</v>
      </c>
      <c r="H50" s="2">
        <f t="shared" si="24"/>
        <v>0</v>
      </c>
      <c r="I50" s="2">
        <f t="shared" si="24"/>
        <v>0</v>
      </c>
      <c r="J50" s="2">
        <f t="shared" si="23"/>
        <v>0</v>
      </c>
      <c r="K50" s="2">
        <f t="shared" si="23"/>
        <v>0</v>
      </c>
      <c r="L50" s="2">
        <f t="shared" si="23"/>
        <v>0</v>
      </c>
      <c r="M50" s="2">
        <f t="shared" si="23"/>
        <v>0</v>
      </c>
      <c r="N50" s="1"/>
      <c r="O50" s="4"/>
      <c r="P50" s="6"/>
    </row>
    <row r="51" spans="1:16" ht="20.25" customHeight="1">
      <c r="A51" s="3"/>
      <c r="B51" s="1" t="s">
        <v>10</v>
      </c>
      <c r="C51" s="16"/>
      <c r="D51" s="2">
        <f>SUM(E51:M51)</f>
        <v>89604.20454</v>
      </c>
      <c r="E51" s="2">
        <f>SUM(E58+E63+E69+E75)</f>
        <v>15801</v>
      </c>
      <c r="F51" s="2">
        <f>SUM(F58+F63+F69+F75)</f>
        <v>12084.7</v>
      </c>
      <c r="G51" s="59">
        <f>SUM(G58+G63+G69+G75)</f>
        <v>11833.65657</v>
      </c>
      <c r="H51" s="2">
        <f>SUM(H58+H63+H69+H75)</f>
        <v>9179.84797</v>
      </c>
      <c r="I51" s="2">
        <f>SUM(I58+I63+I69+I75)</f>
        <v>8141</v>
      </c>
      <c r="J51" s="2">
        <f t="shared" si="23"/>
        <v>8141</v>
      </c>
      <c r="K51" s="2">
        <f t="shared" si="23"/>
        <v>8141</v>
      </c>
      <c r="L51" s="2">
        <f t="shared" si="23"/>
        <v>8141</v>
      </c>
      <c r="M51" s="2">
        <f t="shared" si="23"/>
        <v>8141</v>
      </c>
      <c r="N51" s="1"/>
      <c r="O51" s="4"/>
      <c r="P51" s="6"/>
    </row>
    <row r="52" spans="1:16" ht="20.25" customHeight="1">
      <c r="A52" s="3"/>
      <c r="B52" s="1" t="s">
        <v>11</v>
      </c>
      <c r="C52" s="16"/>
      <c r="D52" s="2">
        <f>SUM(E52:M52)</f>
        <v>0</v>
      </c>
      <c r="E52" s="2">
        <f t="shared" si="24"/>
        <v>0</v>
      </c>
      <c r="F52" s="2">
        <f t="shared" si="24"/>
        <v>0</v>
      </c>
      <c r="G52" s="59">
        <f t="shared" si="24"/>
        <v>0</v>
      </c>
      <c r="H52" s="2">
        <f t="shared" si="24"/>
        <v>0</v>
      </c>
      <c r="I52" s="2">
        <f t="shared" si="24"/>
        <v>0</v>
      </c>
      <c r="J52" s="2">
        <f t="shared" si="23"/>
        <v>0</v>
      </c>
      <c r="K52" s="2">
        <f t="shared" si="23"/>
        <v>0</v>
      </c>
      <c r="L52" s="2">
        <f t="shared" si="23"/>
        <v>0</v>
      </c>
      <c r="M52" s="2">
        <f t="shared" si="23"/>
        <v>0</v>
      </c>
      <c r="N52" s="1"/>
      <c r="O52" s="4"/>
      <c r="P52" s="6"/>
    </row>
    <row r="53" spans="1:16" ht="23.25" customHeight="1">
      <c r="A53" s="7"/>
      <c r="B53" s="7"/>
      <c r="C53" s="78" t="s">
        <v>59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4"/>
      <c r="P53" s="6"/>
    </row>
    <row r="54" spans="1:16" ht="22.5" customHeight="1">
      <c r="A54" s="7"/>
      <c r="B54" s="7"/>
      <c r="C54" s="78" t="s">
        <v>60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4"/>
      <c r="P54" s="6"/>
    </row>
    <row r="55" spans="1:16" ht="48" customHeight="1">
      <c r="A55" s="38" t="s">
        <v>32</v>
      </c>
      <c r="B55" s="39" t="s">
        <v>90</v>
      </c>
      <c r="C55" s="40" t="s">
        <v>43</v>
      </c>
      <c r="D55" s="41">
        <f aca="true" t="shared" si="25" ref="D55:M55">SUM(D56:D59)</f>
        <v>11942.104540000002</v>
      </c>
      <c r="E55" s="41">
        <f t="shared" si="25"/>
        <v>3335.1</v>
      </c>
      <c r="F55" s="41">
        <f t="shared" si="25"/>
        <v>3875.5</v>
      </c>
      <c r="G55" s="41">
        <f t="shared" si="25"/>
        <v>3692.65657</v>
      </c>
      <c r="H55" s="41">
        <f t="shared" si="25"/>
        <v>1038.84797</v>
      </c>
      <c r="I55" s="41">
        <f t="shared" si="25"/>
        <v>0</v>
      </c>
      <c r="J55" s="41">
        <f t="shared" si="25"/>
        <v>0</v>
      </c>
      <c r="K55" s="41">
        <f t="shared" si="25"/>
        <v>0</v>
      </c>
      <c r="L55" s="41">
        <f t="shared" si="25"/>
        <v>0</v>
      </c>
      <c r="M55" s="41">
        <f t="shared" si="25"/>
        <v>0</v>
      </c>
      <c r="N55" s="42" t="s">
        <v>71</v>
      </c>
      <c r="O55" s="4"/>
      <c r="P55" s="6"/>
    </row>
    <row r="56" spans="1:16" ht="16.5" customHeight="1">
      <c r="A56" s="7"/>
      <c r="B56" s="10" t="s">
        <v>8</v>
      </c>
      <c r="C56" s="16"/>
      <c r="D56" s="2">
        <f>SUM(E56:M56)</f>
        <v>0</v>
      </c>
      <c r="E56" s="2">
        <v>0</v>
      </c>
      <c r="F56" s="2">
        <v>0</v>
      </c>
      <c r="G56" s="59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/>
      <c r="O56" s="4"/>
      <c r="P56" s="6"/>
    </row>
    <row r="57" spans="1:16" ht="18.75" customHeight="1">
      <c r="A57" s="7"/>
      <c r="B57" s="10" t="s">
        <v>9</v>
      </c>
      <c r="C57" s="16"/>
      <c r="D57" s="2">
        <f>SUM(E57:M57)</f>
        <v>0</v>
      </c>
      <c r="E57" s="2">
        <v>0</v>
      </c>
      <c r="F57" s="2">
        <v>0</v>
      </c>
      <c r="G57" s="59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/>
      <c r="O57" s="4"/>
      <c r="P57" s="6"/>
    </row>
    <row r="58" spans="1:16" ht="18" customHeight="1">
      <c r="A58" s="7"/>
      <c r="B58" s="10" t="s">
        <v>10</v>
      </c>
      <c r="C58" s="16"/>
      <c r="D58" s="2">
        <f>SUM(E58:M58)</f>
        <v>11942.104540000002</v>
      </c>
      <c r="E58" s="2">
        <v>3335.1</v>
      </c>
      <c r="F58" s="2">
        <v>3875.5</v>
      </c>
      <c r="G58" s="59">
        <v>3692.65657</v>
      </c>
      <c r="H58" s="2">
        <v>1038.84797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/>
      <c r="O58" s="4"/>
      <c r="P58" s="6"/>
    </row>
    <row r="59" spans="1:16" ht="18" customHeight="1">
      <c r="A59" s="7"/>
      <c r="B59" s="10" t="s">
        <v>41</v>
      </c>
      <c r="C59" s="16"/>
      <c r="D59" s="2">
        <f>SUM(E59:M59)</f>
        <v>0</v>
      </c>
      <c r="E59" s="2">
        <v>0</v>
      </c>
      <c r="F59" s="2">
        <v>0</v>
      </c>
      <c r="G59" s="59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/>
      <c r="O59" s="4"/>
      <c r="P59" s="6"/>
    </row>
    <row r="60" spans="1:16" ht="101.25" customHeight="1">
      <c r="A60" s="43" t="s">
        <v>51</v>
      </c>
      <c r="B60" s="44" t="s">
        <v>54</v>
      </c>
      <c r="C60" s="40" t="s">
        <v>43</v>
      </c>
      <c r="D60" s="41">
        <f aca="true" t="shared" si="26" ref="D60:I60">SUM(D61:D64)</f>
        <v>73108</v>
      </c>
      <c r="E60" s="41">
        <f t="shared" si="26"/>
        <v>7980</v>
      </c>
      <c r="F60" s="41">
        <f t="shared" si="26"/>
        <v>8141</v>
      </c>
      <c r="G60" s="41">
        <f t="shared" si="26"/>
        <v>8141</v>
      </c>
      <c r="H60" s="41">
        <f t="shared" si="26"/>
        <v>8141</v>
      </c>
      <c r="I60" s="41">
        <f t="shared" si="26"/>
        <v>8141</v>
      </c>
      <c r="J60" s="41">
        <f>SUM(J61:J64)</f>
        <v>8141</v>
      </c>
      <c r="K60" s="41">
        <f>SUM(K61:K64)</f>
        <v>8141</v>
      </c>
      <c r="L60" s="41">
        <f>SUM(L61:L64)</f>
        <v>8141</v>
      </c>
      <c r="M60" s="41">
        <f>SUM(M61:M64)</f>
        <v>8141</v>
      </c>
      <c r="N60" s="40" t="s">
        <v>72</v>
      </c>
      <c r="O60" s="4"/>
      <c r="P60" s="6"/>
    </row>
    <row r="61" spans="1:16" ht="20.25" customHeight="1">
      <c r="A61" s="7"/>
      <c r="B61" s="10" t="s">
        <v>8</v>
      </c>
      <c r="C61" s="16"/>
      <c r="D61" s="2">
        <f>SUM(E61:M61)</f>
        <v>0</v>
      </c>
      <c r="E61" s="2">
        <v>0</v>
      </c>
      <c r="F61" s="2">
        <v>0</v>
      </c>
      <c r="G61" s="59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/>
      <c r="O61" s="4"/>
      <c r="P61" s="6"/>
    </row>
    <row r="62" spans="1:16" ht="20.25" customHeight="1">
      <c r="A62" s="7"/>
      <c r="B62" s="10" t="s">
        <v>9</v>
      </c>
      <c r="C62" s="16"/>
      <c r="D62" s="2">
        <f>SUM(E62:M62)</f>
        <v>0</v>
      </c>
      <c r="E62" s="2">
        <v>0</v>
      </c>
      <c r="F62" s="2">
        <v>0</v>
      </c>
      <c r="G62" s="59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/>
      <c r="O62" s="4"/>
      <c r="P62" s="6"/>
    </row>
    <row r="63" spans="1:16" ht="15.75" customHeight="1">
      <c r="A63" s="7"/>
      <c r="B63" s="10" t="s">
        <v>10</v>
      </c>
      <c r="C63" s="16"/>
      <c r="D63" s="2">
        <f>SUM(E63:M63)</f>
        <v>73108</v>
      </c>
      <c r="E63" s="2">
        <v>7980</v>
      </c>
      <c r="F63" s="2">
        <v>8141</v>
      </c>
      <c r="G63" s="59">
        <v>8141</v>
      </c>
      <c r="H63" s="2">
        <v>8141</v>
      </c>
      <c r="I63" s="2">
        <v>8141</v>
      </c>
      <c r="J63" s="2">
        <v>8141</v>
      </c>
      <c r="K63" s="2">
        <v>8141</v>
      </c>
      <c r="L63" s="2">
        <v>8141</v>
      </c>
      <c r="M63" s="2">
        <v>8141</v>
      </c>
      <c r="N63" s="1"/>
      <c r="O63" s="4"/>
      <c r="P63" s="6"/>
    </row>
    <row r="64" spans="1:16" ht="18" customHeight="1">
      <c r="A64" s="7"/>
      <c r="B64" s="10" t="s">
        <v>41</v>
      </c>
      <c r="C64" s="16"/>
      <c r="D64" s="2">
        <f>SUM(E64:M64)</f>
        <v>0</v>
      </c>
      <c r="E64" s="2">
        <v>0</v>
      </c>
      <c r="F64" s="2">
        <v>0</v>
      </c>
      <c r="G64" s="59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/>
      <c r="O64" s="4"/>
      <c r="P64" s="6"/>
    </row>
    <row r="65" spans="1:16" ht="21" customHeight="1">
      <c r="A65" s="7"/>
      <c r="B65" s="7"/>
      <c r="C65" s="78" t="s">
        <v>61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80"/>
      <c r="O65" s="4"/>
      <c r="P65" s="6"/>
    </row>
    <row r="66" spans="1:16" ht="84" customHeight="1">
      <c r="A66" s="38" t="s">
        <v>40</v>
      </c>
      <c r="B66" s="45" t="s">
        <v>55</v>
      </c>
      <c r="C66" s="40" t="s">
        <v>43</v>
      </c>
      <c r="D66" s="41">
        <f aca="true" t="shared" si="27" ref="D66:I66">SUM(D67:D70)</f>
        <v>3835.9</v>
      </c>
      <c r="E66" s="41">
        <f t="shared" si="27"/>
        <v>3835.9</v>
      </c>
      <c r="F66" s="41">
        <f t="shared" si="27"/>
        <v>0</v>
      </c>
      <c r="G66" s="41">
        <f t="shared" si="27"/>
        <v>0</v>
      </c>
      <c r="H66" s="41">
        <f t="shared" si="27"/>
        <v>0</v>
      </c>
      <c r="I66" s="41">
        <f t="shared" si="27"/>
        <v>0</v>
      </c>
      <c r="J66" s="41">
        <f>SUM(J67:J70)</f>
        <v>0</v>
      </c>
      <c r="K66" s="41">
        <f>SUM(K67:K70)</f>
        <v>0</v>
      </c>
      <c r="L66" s="41">
        <f>SUM(L67:L70)</f>
        <v>0</v>
      </c>
      <c r="M66" s="41">
        <f>SUM(M67:M70)</f>
        <v>0</v>
      </c>
      <c r="N66" s="40" t="s">
        <v>73</v>
      </c>
      <c r="O66" s="4"/>
      <c r="P66" s="6"/>
    </row>
    <row r="67" spans="1:16" ht="18.75" customHeight="1">
      <c r="A67" s="3"/>
      <c r="B67" s="1" t="s">
        <v>8</v>
      </c>
      <c r="C67" s="16"/>
      <c r="D67" s="2">
        <f>SUM(E67:M67)</f>
        <v>0</v>
      </c>
      <c r="E67" s="2">
        <v>0</v>
      </c>
      <c r="F67" s="2">
        <v>0</v>
      </c>
      <c r="G67" s="59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"/>
      <c r="O67" s="4"/>
      <c r="P67" s="6"/>
    </row>
    <row r="68" spans="1:16" ht="18" customHeight="1">
      <c r="A68" s="3"/>
      <c r="B68" s="1" t="s">
        <v>9</v>
      </c>
      <c r="C68" s="16"/>
      <c r="D68" s="2">
        <f>SUM(E68:M68)</f>
        <v>0</v>
      </c>
      <c r="E68" s="2">
        <v>0</v>
      </c>
      <c r="F68" s="2">
        <v>0</v>
      </c>
      <c r="G68" s="59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"/>
      <c r="O68" s="4"/>
      <c r="P68" s="6"/>
    </row>
    <row r="69" spans="1:16" ht="18" customHeight="1">
      <c r="A69" s="3"/>
      <c r="B69" s="1" t="s">
        <v>10</v>
      </c>
      <c r="C69" s="16"/>
      <c r="D69" s="2">
        <f>SUM(E69:M69)</f>
        <v>3835.9</v>
      </c>
      <c r="E69" s="2">
        <v>3835.9</v>
      </c>
      <c r="F69" s="2">
        <v>0</v>
      </c>
      <c r="G69" s="59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"/>
      <c r="O69" s="4"/>
      <c r="P69" s="6"/>
    </row>
    <row r="70" spans="1:16" ht="18" customHeight="1">
      <c r="A70" s="3"/>
      <c r="B70" s="1" t="s">
        <v>41</v>
      </c>
      <c r="C70" s="16"/>
      <c r="D70" s="2">
        <f>SUM(E70:M70)</f>
        <v>0</v>
      </c>
      <c r="E70" s="2">
        <v>0</v>
      </c>
      <c r="F70" s="2">
        <v>0</v>
      </c>
      <c r="G70" s="59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"/>
      <c r="O70" s="4"/>
      <c r="P70" s="6"/>
    </row>
    <row r="71" spans="2:16" ht="18" customHeight="1">
      <c r="B71" s="13"/>
      <c r="C71" s="81" t="s">
        <v>69</v>
      </c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3"/>
      <c r="O71" s="4"/>
      <c r="P71" s="6"/>
    </row>
    <row r="72" spans="1:16" ht="51.75" customHeight="1">
      <c r="A72" s="38" t="s">
        <v>58</v>
      </c>
      <c r="B72" s="45" t="s">
        <v>65</v>
      </c>
      <c r="C72" s="40" t="s">
        <v>43</v>
      </c>
      <c r="D72" s="41">
        <f aca="true" t="shared" si="28" ref="D72:I72">SUM(D73:D76)</f>
        <v>718.2</v>
      </c>
      <c r="E72" s="41">
        <f t="shared" si="28"/>
        <v>650</v>
      </c>
      <c r="F72" s="41">
        <f t="shared" si="28"/>
        <v>68.2</v>
      </c>
      <c r="G72" s="41">
        <f t="shared" si="28"/>
        <v>0</v>
      </c>
      <c r="H72" s="41">
        <f t="shared" si="28"/>
        <v>0</v>
      </c>
      <c r="I72" s="41">
        <f t="shared" si="28"/>
        <v>0</v>
      </c>
      <c r="J72" s="41">
        <f>SUM(J73:J76)</f>
        <v>0</v>
      </c>
      <c r="K72" s="41">
        <f>SUM(K73:K76)</f>
        <v>0</v>
      </c>
      <c r="L72" s="41">
        <f>SUM(L73:L76)</f>
        <v>0</v>
      </c>
      <c r="M72" s="41">
        <f>SUM(M73:M76)</f>
        <v>0</v>
      </c>
      <c r="N72" s="40" t="s">
        <v>74</v>
      </c>
      <c r="O72" s="4"/>
      <c r="P72" s="6"/>
    </row>
    <row r="73" spans="1:16" ht="18" customHeight="1">
      <c r="A73" s="3"/>
      <c r="B73" s="1" t="s">
        <v>8</v>
      </c>
      <c r="C73" s="9"/>
      <c r="D73" s="2">
        <f>SUM(E73:M73)</f>
        <v>0</v>
      </c>
      <c r="E73" s="2">
        <v>0</v>
      </c>
      <c r="F73" s="2">
        <v>0</v>
      </c>
      <c r="G73" s="59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"/>
      <c r="O73" s="4"/>
      <c r="P73" s="6"/>
    </row>
    <row r="74" spans="1:16" ht="18" customHeight="1">
      <c r="A74" s="3"/>
      <c r="B74" s="1" t="s">
        <v>9</v>
      </c>
      <c r="C74" s="9"/>
      <c r="D74" s="2">
        <f>SUM(E74:M74)</f>
        <v>0</v>
      </c>
      <c r="E74" s="2">
        <v>0</v>
      </c>
      <c r="F74" s="2">
        <v>0</v>
      </c>
      <c r="G74" s="59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"/>
      <c r="O74" s="4"/>
      <c r="P74" s="6"/>
    </row>
    <row r="75" spans="1:16" ht="18" customHeight="1">
      <c r="A75" s="3"/>
      <c r="B75" s="1" t="s">
        <v>10</v>
      </c>
      <c r="C75" s="9"/>
      <c r="D75" s="2">
        <f>SUM(E75:M75)</f>
        <v>718.2</v>
      </c>
      <c r="E75" s="2">
        <v>650</v>
      </c>
      <c r="F75" s="2">
        <v>68.2</v>
      </c>
      <c r="G75" s="59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"/>
      <c r="O75" s="4"/>
      <c r="P75" s="6"/>
    </row>
    <row r="76" spans="1:16" ht="18" customHeight="1">
      <c r="A76" s="3"/>
      <c r="B76" s="1" t="s">
        <v>41</v>
      </c>
      <c r="C76" s="9"/>
      <c r="D76" s="2">
        <f>SUM(E76:M76)</f>
        <v>0</v>
      </c>
      <c r="E76" s="2">
        <v>0</v>
      </c>
      <c r="F76" s="2">
        <v>0</v>
      </c>
      <c r="G76" s="59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"/>
      <c r="O76" s="4"/>
      <c r="P76" s="6"/>
    </row>
    <row r="77" spans="1:16" ht="57" customHeight="1">
      <c r="A77" s="23" t="s">
        <v>21</v>
      </c>
      <c r="B77" s="46" t="s">
        <v>91</v>
      </c>
      <c r="C77" s="47"/>
      <c r="D77" s="48">
        <f>SUM(D78:D81)</f>
        <v>249350.40784</v>
      </c>
      <c r="E77" s="48">
        <f aca="true" t="shared" si="29" ref="E77:M77">SUM(E78:E81)</f>
        <v>70407.8</v>
      </c>
      <c r="F77" s="48">
        <f t="shared" si="29"/>
        <v>59454.100000000006</v>
      </c>
      <c r="G77" s="48">
        <f t="shared" si="29"/>
        <v>58407.3</v>
      </c>
      <c r="H77" s="48">
        <f t="shared" si="29"/>
        <v>16064.09674</v>
      </c>
      <c r="I77" s="48">
        <f t="shared" si="29"/>
        <v>8820</v>
      </c>
      <c r="J77" s="48">
        <f t="shared" si="29"/>
        <v>8820</v>
      </c>
      <c r="K77" s="48">
        <f t="shared" si="29"/>
        <v>8820</v>
      </c>
      <c r="L77" s="48">
        <f t="shared" si="29"/>
        <v>8820</v>
      </c>
      <c r="M77" s="48">
        <f t="shared" si="29"/>
        <v>8820</v>
      </c>
      <c r="N77" s="49"/>
      <c r="O77" s="70" t="s">
        <v>122</v>
      </c>
      <c r="P77" s="6"/>
    </row>
    <row r="78" spans="1:16" ht="20.25" customHeight="1">
      <c r="A78" s="3"/>
      <c r="B78" s="1" t="s">
        <v>8</v>
      </c>
      <c r="C78" s="16"/>
      <c r="D78" s="2">
        <f aca="true" t="shared" si="30" ref="D78:I78">SUM(D83+D98+D103)</f>
        <v>0</v>
      </c>
      <c r="E78" s="2">
        <f t="shared" si="30"/>
        <v>0</v>
      </c>
      <c r="F78" s="2">
        <f t="shared" si="30"/>
        <v>0</v>
      </c>
      <c r="G78" s="59">
        <f t="shared" si="30"/>
        <v>0</v>
      </c>
      <c r="H78" s="2">
        <f t="shared" si="30"/>
        <v>0</v>
      </c>
      <c r="I78" s="2">
        <f t="shared" si="30"/>
        <v>0</v>
      </c>
      <c r="J78" s="2">
        <f aca="true" t="shared" si="31" ref="J78:M80">SUM(J83+J98+J103)</f>
        <v>0</v>
      </c>
      <c r="K78" s="2">
        <f t="shared" si="31"/>
        <v>0</v>
      </c>
      <c r="L78" s="2">
        <f t="shared" si="31"/>
        <v>0</v>
      </c>
      <c r="M78" s="2">
        <f t="shared" si="31"/>
        <v>0</v>
      </c>
      <c r="N78" s="1"/>
      <c r="O78" s="4"/>
      <c r="P78" s="6"/>
    </row>
    <row r="79" spans="1:16" ht="20.25" customHeight="1">
      <c r="A79" s="3"/>
      <c r="B79" s="1" t="s">
        <v>9</v>
      </c>
      <c r="C79" s="16"/>
      <c r="D79" s="2">
        <f>SUM(D84+D99+D104)</f>
        <v>0</v>
      </c>
      <c r="E79" s="2">
        <f aca="true" t="shared" si="32" ref="E79:M81">SUM(E84+E99+E104)</f>
        <v>0</v>
      </c>
      <c r="F79" s="2">
        <f>SUM(F84+F99+F104)</f>
        <v>0</v>
      </c>
      <c r="G79" s="59">
        <f t="shared" si="32"/>
        <v>0</v>
      </c>
      <c r="H79" s="2">
        <f t="shared" si="32"/>
        <v>0</v>
      </c>
      <c r="I79" s="2">
        <f t="shared" si="32"/>
        <v>0</v>
      </c>
      <c r="J79" s="2">
        <f t="shared" si="31"/>
        <v>0</v>
      </c>
      <c r="K79" s="2">
        <f t="shared" si="31"/>
        <v>0</v>
      </c>
      <c r="L79" s="2">
        <f t="shared" si="31"/>
        <v>0</v>
      </c>
      <c r="M79" s="2">
        <f t="shared" si="31"/>
        <v>0</v>
      </c>
      <c r="N79" s="1"/>
      <c r="O79" s="4"/>
      <c r="P79" s="6"/>
    </row>
    <row r="80" spans="1:16" ht="20.25" customHeight="1">
      <c r="A80" s="3"/>
      <c r="B80" s="1" t="s">
        <v>10</v>
      </c>
      <c r="C80" s="16"/>
      <c r="D80" s="2">
        <f>SUM(D85+D100+D105)</f>
        <v>249350.40784</v>
      </c>
      <c r="E80" s="2">
        <f>SUM(E85+E100+E105)</f>
        <v>70407.8</v>
      </c>
      <c r="F80" s="2">
        <f>SUM(F85+F100+F105)</f>
        <v>59454.100000000006</v>
      </c>
      <c r="G80" s="59">
        <f>SUM(G85+G100+G105)</f>
        <v>58407.3</v>
      </c>
      <c r="H80" s="2">
        <f>SUM(H85+H100+H105)</f>
        <v>16064.09674</v>
      </c>
      <c r="I80" s="2">
        <f>SUM(I85+I100+I105)</f>
        <v>8820</v>
      </c>
      <c r="J80" s="2">
        <f t="shared" si="31"/>
        <v>8820</v>
      </c>
      <c r="K80" s="2">
        <f t="shared" si="31"/>
        <v>8820</v>
      </c>
      <c r="L80" s="2">
        <f t="shared" si="31"/>
        <v>8820</v>
      </c>
      <c r="M80" s="2">
        <f t="shared" si="31"/>
        <v>8820</v>
      </c>
      <c r="N80" s="1"/>
      <c r="O80" s="4"/>
      <c r="P80" s="6"/>
    </row>
    <row r="81" spans="1:16" ht="20.25" customHeight="1">
      <c r="A81" s="3"/>
      <c r="B81" s="1" t="s">
        <v>11</v>
      </c>
      <c r="C81" s="16"/>
      <c r="D81" s="2">
        <f>SUM(D86+D101+D106)</f>
        <v>0</v>
      </c>
      <c r="E81" s="2">
        <f t="shared" si="32"/>
        <v>0</v>
      </c>
      <c r="F81" s="2">
        <f t="shared" si="32"/>
        <v>0</v>
      </c>
      <c r="G81" s="59">
        <f t="shared" si="32"/>
        <v>0</v>
      </c>
      <c r="H81" s="2">
        <f t="shared" si="32"/>
        <v>0</v>
      </c>
      <c r="I81" s="2">
        <f t="shared" si="32"/>
        <v>0</v>
      </c>
      <c r="J81" s="2">
        <f t="shared" si="32"/>
        <v>0</v>
      </c>
      <c r="K81" s="2">
        <f t="shared" si="32"/>
        <v>0</v>
      </c>
      <c r="L81" s="2">
        <f t="shared" si="32"/>
        <v>0</v>
      </c>
      <c r="M81" s="2">
        <f t="shared" si="32"/>
        <v>0</v>
      </c>
      <c r="N81" s="1"/>
      <c r="O81" s="4"/>
      <c r="P81" s="6"/>
    </row>
    <row r="82" spans="1:16" ht="56.25" customHeight="1">
      <c r="A82" s="27" t="s">
        <v>22</v>
      </c>
      <c r="B82" s="28" t="s">
        <v>100</v>
      </c>
      <c r="C82" s="29"/>
      <c r="D82" s="30">
        <f aca="true" t="shared" si="33" ref="D82:I82">SUM(D83:D86)</f>
        <v>148157.90000000002</v>
      </c>
      <c r="E82" s="30">
        <f t="shared" si="33"/>
        <v>29523.3</v>
      </c>
      <c r="F82" s="30">
        <f t="shared" si="33"/>
        <v>37390.3</v>
      </c>
      <c r="G82" s="30">
        <f t="shared" si="33"/>
        <v>43774.3</v>
      </c>
      <c r="H82" s="30">
        <f t="shared" si="33"/>
        <v>6245</v>
      </c>
      <c r="I82" s="30">
        <f t="shared" si="33"/>
        <v>6245</v>
      </c>
      <c r="J82" s="30">
        <f>SUM(J83:J86)</f>
        <v>6245</v>
      </c>
      <c r="K82" s="30">
        <f>SUM(K83:K86)</f>
        <v>6245</v>
      </c>
      <c r="L82" s="30">
        <f>SUM(L83:L86)</f>
        <v>6245</v>
      </c>
      <c r="M82" s="30">
        <f>SUM(M83:M86)</f>
        <v>6245</v>
      </c>
      <c r="N82" s="31"/>
      <c r="O82" s="4"/>
      <c r="P82" s="6"/>
    </row>
    <row r="83" spans="1:16" ht="20.25" customHeight="1">
      <c r="A83" s="3"/>
      <c r="B83" s="1" t="s">
        <v>8</v>
      </c>
      <c r="C83" s="16"/>
      <c r="D83" s="2">
        <f aca="true" t="shared" si="34" ref="D83:I83">SUM(D93)</f>
        <v>0</v>
      </c>
      <c r="E83" s="2">
        <f t="shared" si="34"/>
        <v>0</v>
      </c>
      <c r="F83" s="2">
        <f t="shared" si="34"/>
        <v>0</v>
      </c>
      <c r="G83" s="59">
        <f t="shared" si="34"/>
        <v>0</v>
      </c>
      <c r="H83" s="2">
        <f t="shared" si="34"/>
        <v>0</v>
      </c>
      <c r="I83" s="2">
        <f t="shared" si="34"/>
        <v>0</v>
      </c>
      <c r="J83" s="2">
        <f aca="true" t="shared" si="35" ref="J83:M84">SUM(J93)</f>
        <v>0</v>
      </c>
      <c r="K83" s="2">
        <f t="shared" si="35"/>
        <v>0</v>
      </c>
      <c r="L83" s="2">
        <f t="shared" si="35"/>
        <v>0</v>
      </c>
      <c r="M83" s="2">
        <f t="shared" si="35"/>
        <v>0</v>
      </c>
      <c r="N83" s="1"/>
      <c r="O83" s="4"/>
      <c r="P83" s="6"/>
    </row>
    <row r="84" spans="1:16" ht="20.25" customHeight="1">
      <c r="A84" s="3"/>
      <c r="B84" s="1" t="s">
        <v>9</v>
      </c>
      <c r="C84" s="16"/>
      <c r="D84" s="2">
        <f aca="true" t="shared" si="36" ref="D84:I86">SUM(D94)</f>
        <v>0</v>
      </c>
      <c r="E84" s="2">
        <f t="shared" si="36"/>
        <v>0</v>
      </c>
      <c r="F84" s="2">
        <f t="shared" si="36"/>
        <v>0</v>
      </c>
      <c r="G84" s="59">
        <f t="shared" si="36"/>
        <v>0</v>
      </c>
      <c r="H84" s="2">
        <f t="shared" si="36"/>
        <v>0</v>
      </c>
      <c r="I84" s="2">
        <f t="shared" si="36"/>
        <v>0</v>
      </c>
      <c r="J84" s="2">
        <f t="shared" si="35"/>
        <v>0</v>
      </c>
      <c r="K84" s="2">
        <f t="shared" si="35"/>
        <v>0</v>
      </c>
      <c r="L84" s="2">
        <f t="shared" si="35"/>
        <v>0</v>
      </c>
      <c r="M84" s="2">
        <f t="shared" si="35"/>
        <v>0</v>
      </c>
      <c r="N84" s="1"/>
      <c r="O84" s="4"/>
      <c r="P84" s="6"/>
    </row>
    <row r="85" spans="1:16" ht="20.25" customHeight="1">
      <c r="A85" s="3"/>
      <c r="B85" s="1" t="s">
        <v>10</v>
      </c>
      <c r="C85" s="16"/>
      <c r="D85" s="2">
        <f aca="true" t="shared" si="37" ref="D85:I85">SUM(D90+D95)</f>
        <v>148157.90000000002</v>
      </c>
      <c r="E85" s="2">
        <f t="shared" si="37"/>
        <v>29523.3</v>
      </c>
      <c r="F85" s="2">
        <f t="shared" si="37"/>
        <v>37390.3</v>
      </c>
      <c r="G85" s="59">
        <f t="shared" si="37"/>
        <v>43774.3</v>
      </c>
      <c r="H85" s="2">
        <f t="shared" si="37"/>
        <v>6245</v>
      </c>
      <c r="I85" s="2">
        <f t="shared" si="37"/>
        <v>6245</v>
      </c>
      <c r="J85" s="2">
        <f>SUM(J90+J95)</f>
        <v>6245</v>
      </c>
      <c r="K85" s="2">
        <f>SUM(K90+K95)</f>
        <v>6245</v>
      </c>
      <c r="L85" s="2">
        <f>SUM(L90+L95)</f>
        <v>6245</v>
      </c>
      <c r="M85" s="2">
        <f>SUM(M90+M95)</f>
        <v>6245</v>
      </c>
      <c r="N85" s="1"/>
      <c r="O85" s="4"/>
      <c r="P85" s="6"/>
    </row>
    <row r="86" spans="1:16" ht="20.25" customHeight="1">
      <c r="A86" s="3"/>
      <c r="B86" s="1" t="s">
        <v>11</v>
      </c>
      <c r="C86" s="16"/>
      <c r="D86" s="2">
        <f t="shared" si="36"/>
        <v>0</v>
      </c>
      <c r="E86" s="2">
        <f t="shared" si="36"/>
        <v>0</v>
      </c>
      <c r="F86" s="2">
        <f t="shared" si="36"/>
        <v>0</v>
      </c>
      <c r="G86" s="59">
        <f t="shared" si="36"/>
        <v>0</v>
      </c>
      <c r="H86" s="2">
        <f t="shared" si="36"/>
        <v>0</v>
      </c>
      <c r="I86" s="2">
        <f t="shared" si="36"/>
        <v>0</v>
      </c>
      <c r="J86" s="2">
        <f>SUM(J96)</f>
        <v>0</v>
      </c>
      <c r="K86" s="2">
        <f>SUM(K96)</f>
        <v>0</v>
      </c>
      <c r="L86" s="2">
        <f>SUM(L96)</f>
        <v>0</v>
      </c>
      <c r="M86" s="2">
        <f>SUM(M96)</f>
        <v>0</v>
      </c>
      <c r="N86" s="1"/>
      <c r="O86" s="4"/>
      <c r="P86" s="6"/>
    </row>
    <row r="87" spans="1:16" ht="67.5" customHeight="1">
      <c r="A87" s="34" t="s">
        <v>56</v>
      </c>
      <c r="B87" s="50" t="s">
        <v>83</v>
      </c>
      <c r="C87" s="36" t="s">
        <v>44</v>
      </c>
      <c r="D87" s="37">
        <f aca="true" t="shared" si="38" ref="D87:M87">SUM(D88:D91)</f>
        <v>147784.90000000002</v>
      </c>
      <c r="E87" s="37">
        <f t="shared" si="38"/>
        <v>29150.3</v>
      </c>
      <c r="F87" s="37">
        <f t="shared" si="38"/>
        <v>37390.3</v>
      </c>
      <c r="G87" s="37">
        <f t="shared" si="38"/>
        <v>43774.3</v>
      </c>
      <c r="H87" s="37">
        <f t="shared" si="38"/>
        <v>6245</v>
      </c>
      <c r="I87" s="37">
        <f t="shared" si="38"/>
        <v>6245</v>
      </c>
      <c r="J87" s="37">
        <f t="shared" si="38"/>
        <v>6245</v>
      </c>
      <c r="K87" s="37">
        <f t="shared" si="38"/>
        <v>6245</v>
      </c>
      <c r="L87" s="37">
        <f t="shared" si="38"/>
        <v>6245</v>
      </c>
      <c r="M87" s="37">
        <f t="shared" si="38"/>
        <v>6245</v>
      </c>
      <c r="N87" s="36" t="s">
        <v>75</v>
      </c>
      <c r="O87" s="4"/>
      <c r="P87" s="6"/>
    </row>
    <row r="88" spans="1:16" ht="20.25" customHeight="1">
      <c r="A88" s="3"/>
      <c r="B88" s="1" t="s">
        <v>8</v>
      </c>
      <c r="C88" s="16"/>
      <c r="D88" s="14">
        <f>SUM(E88:M88)</f>
        <v>0</v>
      </c>
      <c r="E88" s="2">
        <v>0</v>
      </c>
      <c r="F88" s="2">
        <v>0</v>
      </c>
      <c r="G88" s="59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"/>
      <c r="O88" s="4"/>
      <c r="P88" s="6"/>
    </row>
    <row r="89" spans="1:16" ht="20.25" customHeight="1">
      <c r="A89" s="3"/>
      <c r="B89" s="1" t="s">
        <v>9</v>
      </c>
      <c r="C89" s="16"/>
      <c r="D89" s="14">
        <f>SUM(E89:M89)</f>
        <v>0</v>
      </c>
      <c r="E89" s="2">
        <v>0</v>
      </c>
      <c r="F89" s="2">
        <v>0</v>
      </c>
      <c r="G89" s="59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"/>
      <c r="O89" s="4"/>
      <c r="P89" s="6"/>
    </row>
    <row r="90" spans="1:16" ht="20.25" customHeight="1">
      <c r="A90" s="3"/>
      <c r="B90" s="1" t="s">
        <v>10</v>
      </c>
      <c r="C90" s="16"/>
      <c r="D90" s="14">
        <f>SUM(E90:M90)</f>
        <v>147784.90000000002</v>
      </c>
      <c r="E90" s="2">
        <v>29150.3</v>
      </c>
      <c r="F90" s="2">
        <v>37390.3</v>
      </c>
      <c r="G90" s="59">
        <v>43774.3</v>
      </c>
      <c r="H90" s="2">
        <v>6245</v>
      </c>
      <c r="I90" s="2">
        <v>6245</v>
      </c>
      <c r="J90" s="2">
        <v>6245</v>
      </c>
      <c r="K90" s="2">
        <v>6245</v>
      </c>
      <c r="L90" s="2">
        <v>6245</v>
      </c>
      <c r="M90" s="2">
        <v>6245</v>
      </c>
      <c r="N90" s="1"/>
      <c r="O90" s="4"/>
      <c r="P90" s="6"/>
    </row>
    <row r="91" spans="1:16" ht="20.25" customHeight="1">
      <c r="A91" s="3"/>
      <c r="B91" s="1" t="s">
        <v>11</v>
      </c>
      <c r="C91" s="16"/>
      <c r="D91" s="14">
        <f>SUM(E91:M91)</f>
        <v>0</v>
      </c>
      <c r="E91" s="2">
        <v>0</v>
      </c>
      <c r="F91" s="2">
        <v>0</v>
      </c>
      <c r="G91" s="59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"/>
      <c r="O91" s="4"/>
      <c r="P91" s="6"/>
    </row>
    <row r="92" spans="1:16" ht="45.75" customHeight="1">
      <c r="A92" s="34" t="s">
        <v>80</v>
      </c>
      <c r="B92" s="51" t="s">
        <v>92</v>
      </c>
      <c r="C92" s="36" t="s">
        <v>44</v>
      </c>
      <c r="D92" s="37">
        <f aca="true" t="shared" si="39" ref="D92:I92">SUM(D93:D96)</f>
        <v>373</v>
      </c>
      <c r="E92" s="37">
        <f t="shared" si="39"/>
        <v>373</v>
      </c>
      <c r="F92" s="37">
        <f t="shared" si="39"/>
        <v>0</v>
      </c>
      <c r="G92" s="37">
        <v>0</v>
      </c>
      <c r="H92" s="37">
        <f t="shared" si="39"/>
        <v>0</v>
      </c>
      <c r="I92" s="37">
        <f t="shared" si="39"/>
        <v>0</v>
      </c>
      <c r="J92" s="37">
        <f>SUM(J93:J96)</f>
        <v>0</v>
      </c>
      <c r="K92" s="37">
        <f>SUM(K93:K96)</f>
        <v>0</v>
      </c>
      <c r="L92" s="37">
        <f>SUM(L93:L96)</f>
        <v>0</v>
      </c>
      <c r="M92" s="37">
        <f>SUM(M93:M96)</f>
        <v>0</v>
      </c>
      <c r="N92" s="36"/>
      <c r="O92" s="4"/>
      <c r="P92" s="6"/>
    </row>
    <row r="93" spans="1:16" ht="20.25" customHeight="1">
      <c r="A93" s="3"/>
      <c r="B93" s="1" t="s">
        <v>8</v>
      </c>
      <c r="C93" s="16"/>
      <c r="D93" s="2">
        <f>SUM(E93:M93)</f>
        <v>0</v>
      </c>
      <c r="E93" s="2">
        <v>0</v>
      </c>
      <c r="F93" s="2">
        <v>0</v>
      </c>
      <c r="G93" s="59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"/>
      <c r="O93" s="4"/>
      <c r="P93" s="6"/>
    </row>
    <row r="94" spans="1:16" ht="20.25" customHeight="1">
      <c r="A94" s="3"/>
      <c r="B94" s="1" t="s">
        <v>9</v>
      </c>
      <c r="C94" s="16"/>
      <c r="D94" s="2">
        <f>SUM(E94:M94)</f>
        <v>0</v>
      </c>
      <c r="E94" s="2">
        <v>0</v>
      </c>
      <c r="F94" s="2">
        <v>0</v>
      </c>
      <c r="G94" s="59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"/>
      <c r="O94" s="4"/>
      <c r="P94" s="6"/>
    </row>
    <row r="95" spans="1:16" ht="20.25" customHeight="1">
      <c r="A95" s="3"/>
      <c r="B95" s="1" t="s">
        <v>10</v>
      </c>
      <c r="C95" s="16"/>
      <c r="D95" s="2">
        <f>SUM(E95:M95)</f>
        <v>373</v>
      </c>
      <c r="E95" s="2">
        <v>373</v>
      </c>
      <c r="F95" s="2">
        <v>0</v>
      </c>
      <c r="G95" s="59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"/>
      <c r="O95" s="4"/>
      <c r="P95" s="6"/>
    </row>
    <row r="96" spans="1:16" ht="20.25" customHeight="1">
      <c r="A96" s="3"/>
      <c r="B96" s="1" t="s">
        <v>11</v>
      </c>
      <c r="C96" s="16"/>
      <c r="D96" s="2">
        <f>SUM(E96:M96)</f>
        <v>0</v>
      </c>
      <c r="E96" s="2">
        <v>0</v>
      </c>
      <c r="F96" s="2">
        <v>0</v>
      </c>
      <c r="G96" s="59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"/>
      <c r="O96" s="4"/>
      <c r="P96" s="6"/>
    </row>
    <row r="97" spans="1:16" ht="66.75" customHeight="1">
      <c r="A97" s="27" t="s">
        <v>23</v>
      </c>
      <c r="B97" s="28" t="s">
        <v>14</v>
      </c>
      <c r="C97" s="29"/>
      <c r="D97" s="30">
        <f aca="true" t="shared" si="40" ref="D97:M97">SUM(D98+D99+D100+D101)</f>
        <v>0</v>
      </c>
      <c r="E97" s="30">
        <f t="shared" si="40"/>
        <v>0</v>
      </c>
      <c r="F97" s="30">
        <f t="shared" si="40"/>
        <v>0</v>
      </c>
      <c r="G97" s="30">
        <f t="shared" si="40"/>
        <v>0</v>
      </c>
      <c r="H97" s="30">
        <f t="shared" si="40"/>
        <v>0</v>
      </c>
      <c r="I97" s="30">
        <f t="shared" si="40"/>
        <v>0</v>
      </c>
      <c r="J97" s="30">
        <f t="shared" si="40"/>
        <v>0</v>
      </c>
      <c r="K97" s="30">
        <f t="shared" si="40"/>
        <v>0</v>
      </c>
      <c r="L97" s="30">
        <f t="shared" si="40"/>
        <v>0</v>
      </c>
      <c r="M97" s="30">
        <f t="shared" si="40"/>
        <v>0</v>
      </c>
      <c r="N97" s="31"/>
      <c r="O97" s="4"/>
      <c r="P97" s="6"/>
    </row>
    <row r="98" spans="1:16" ht="20.25" customHeight="1">
      <c r="A98" s="3"/>
      <c r="B98" s="1" t="s">
        <v>8</v>
      </c>
      <c r="C98" s="16"/>
      <c r="D98" s="2">
        <v>0</v>
      </c>
      <c r="E98" s="2">
        <v>0</v>
      </c>
      <c r="F98" s="2">
        <v>0</v>
      </c>
      <c r="G98" s="59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"/>
      <c r="O98" s="4"/>
      <c r="P98" s="6"/>
    </row>
    <row r="99" spans="1:16" ht="20.25" customHeight="1">
      <c r="A99" s="3"/>
      <c r="B99" s="1" t="s">
        <v>9</v>
      </c>
      <c r="C99" s="16"/>
      <c r="D99" s="2">
        <v>0</v>
      </c>
      <c r="E99" s="2">
        <v>0</v>
      </c>
      <c r="F99" s="2">
        <v>0</v>
      </c>
      <c r="G99" s="59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"/>
      <c r="O99" s="4"/>
      <c r="P99" s="6"/>
    </row>
    <row r="100" spans="1:16" ht="20.25" customHeight="1">
      <c r="A100" s="3"/>
      <c r="B100" s="1" t="s">
        <v>10</v>
      </c>
      <c r="C100" s="16"/>
      <c r="D100" s="2">
        <v>0</v>
      </c>
      <c r="E100" s="2">
        <v>0</v>
      </c>
      <c r="F100" s="2">
        <v>0</v>
      </c>
      <c r="G100" s="59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"/>
      <c r="O100" s="4"/>
      <c r="P100" s="6"/>
    </row>
    <row r="101" spans="1:16" ht="20.25" customHeight="1">
      <c r="A101" s="3"/>
      <c r="B101" s="1" t="s">
        <v>11</v>
      </c>
      <c r="C101" s="16"/>
      <c r="D101" s="2">
        <v>0</v>
      </c>
      <c r="E101" s="2">
        <v>0</v>
      </c>
      <c r="F101" s="2">
        <v>0</v>
      </c>
      <c r="G101" s="59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"/>
      <c r="O101" s="4"/>
      <c r="P101" s="6"/>
    </row>
    <row r="102" spans="1:16" ht="38.25" customHeight="1">
      <c r="A102" s="27" t="s">
        <v>33</v>
      </c>
      <c r="B102" s="28" t="s">
        <v>93</v>
      </c>
      <c r="C102" s="29"/>
      <c r="D102" s="30">
        <f>SUM(D103:D106)</f>
        <v>101192.50783999999</v>
      </c>
      <c r="E102" s="30">
        <f aca="true" t="shared" si="41" ref="E102:M102">SUM(E103+E104+E105+E106)</f>
        <v>40884.5</v>
      </c>
      <c r="F102" s="30">
        <f t="shared" si="41"/>
        <v>22063.800000000003</v>
      </c>
      <c r="G102" s="30">
        <f t="shared" si="41"/>
        <v>14633</v>
      </c>
      <c r="H102" s="30">
        <f t="shared" si="41"/>
        <v>9819.09674</v>
      </c>
      <c r="I102" s="30">
        <f t="shared" si="41"/>
        <v>2575</v>
      </c>
      <c r="J102" s="30">
        <f t="shared" si="41"/>
        <v>2575</v>
      </c>
      <c r="K102" s="30">
        <f t="shared" si="41"/>
        <v>2575</v>
      </c>
      <c r="L102" s="30">
        <f t="shared" si="41"/>
        <v>2575</v>
      </c>
      <c r="M102" s="30">
        <f t="shared" si="41"/>
        <v>2575</v>
      </c>
      <c r="N102" s="31"/>
      <c r="O102" s="4"/>
      <c r="P102" s="6"/>
    </row>
    <row r="103" spans="1:16" ht="20.25" customHeight="1">
      <c r="A103" s="3"/>
      <c r="B103" s="1" t="s">
        <v>8</v>
      </c>
      <c r="C103" s="16"/>
      <c r="D103" s="2">
        <f>D110+D115+D121+D127</f>
        <v>0</v>
      </c>
      <c r="E103" s="2">
        <f aca="true" t="shared" si="42" ref="E103:M104">SUM(E115+E121+E127)</f>
        <v>0</v>
      </c>
      <c r="F103" s="2">
        <f t="shared" si="42"/>
        <v>0</v>
      </c>
      <c r="G103" s="59">
        <f t="shared" si="42"/>
        <v>0</v>
      </c>
      <c r="H103" s="2">
        <f t="shared" si="42"/>
        <v>0</v>
      </c>
      <c r="I103" s="2">
        <f t="shared" si="42"/>
        <v>0</v>
      </c>
      <c r="J103" s="2">
        <f t="shared" si="42"/>
        <v>0</v>
      </c>
      <c r="K103" s="2">
        <f t="shared" si="42"/>
        <v>0</v>
      </c>
      <c r="L103" s="2">
        <f t="shared" si="42"/>
        <v>0</v>
      </c>
      <c r="M103" s="2">
        <f t="shared" si="42"/>
        <v>0</v>
      </c>
      <c r="N103" s="1"/>
      <c r="O103" s="4"/>
      <c r="P103" s="6"/>
    </row>
    <row r="104" spans="1:16" ht="20.25" customHeight="1">
      <c r="A104" s="3"/>
      <c r="B104" s="1" t="s">
        <v>9</v>
      </c>
      <c r="C104" s="16"/>
      <c r="D104" s="2">
        <f>D111+D116+D122+D128</f>
        <v>0</v>
      </c>
      <c r="E104" s="2">
        <f t="shared" si="42"/>
        <v>0</v>
      </c>
      <c r="F104" s="2">
        <f t="shared" si="42"/>
        <v>0</v>
      </c>
      <c r="G104" s="59">
        <f t="shared" si="42"/>
        <v>0</v>
      </c>
      <c r="H104" s="2">
        <f t="shared" si="42"/>
        <v>0</v>
      </c>
      <c r="I104" s="2">
        <f t="shared" si="42"/>
        <v>0</v>
      </c>
      <c r="J104" s="2">
        <f t="shared" si="42"/>
        <v>0</v>
      </c>
      <c r="K104" s="2">
        <f t="shared" si="42"/>
        <v>0</v>
      </c>
      <c r="L104" s="2">
        <f t="shared" si="42"/>
        <v>0</v>
      </c>
      <c r="M104" s="2">
        <f t="shared" si="42"/>
        <v>0</v>
      </c>
      <c r="N104" s="1"/>
      <c r="O104" s="4"/>
      <c r="P104" s="6"/>
    </row>
    <row r="105" spans="1:16" ht="20.25" customHeight="1">
      <c r="A105" s="3"/>
      <c r="B105" s="1" t="s">
        <v>10</v>
      </c>
      <c r="C105" s="16"/>
      <c r="D105" s="2">
        <f>D112+D117+D123+D129</f>
        <v>101192.50783999999</v>
      </c>
      <c r="E105" s="2">
        <f>SUM(E117+E123+E129)</f>
        <v>40884.5</v>
      </c>
      <c r="F105" s="2">
        <f>SUM(F117+F123+F129)</f>
        <v>22063.800000000003</v>
      </c>
      <c r="G105" s="59">
        <v>14633</v>
      </c>
      <c r="H105" s="59">
        <f aca="true" t="shared" si="43" ref="H105:M105">SUM(H112+H117+H123+H129)</f>
        <v>9819.09674</v>
      </c>
      <c r="I105" s="59">
        <f t="shared" si="43"/>
        <v>2575</v>
      </c>
      <c r="J105" s="59">
        <f t="shared" si="43"/>
        <v>2575</v>
      </c>
      <c r="K105" s="59">
        <f t="shared" si="43"/>
        <v>2575</v>
      </c>
      <c r="L105" s="59">
        <f t="shared" si="43"/>
        <v>2575</v>
      </c>
      <c r="M105" s="59">
        <f t="shared" si="43"/>
        <v>2575</v>
      </c>
      <c r="N105" s="1"/>
      <c r="O105" s="4"/>
      <c r="P105" s="6"/>
    </row>
    <row r="106" spans="1:16" ht="20.25" customHeight="1">
      <c r="A106" s="3"/>
      <c r="B106" s="1" t="s">
        <v>11</v>
      </c>
      <c r="C106" s="16"/>
      <c r="D106" s="2">
        <f>D113+D118+D124+D130</f>
        <v>0</v>
      </c>
      <c r="E106" s="2">
        <f aca="true" t="shared" si="44" ref="E106:M106">SUM(E118++E124+E130)</f>
        <v>0</v>
      </c>
      <c r="F106" s="2">
        <f t="shared" si="44"/>
        <v>0</v>
      </c>
      <c r="G106" s="59">
        <f t="shared" si="44"/>
        <v>0</v>
      </c>
      <c r="H106" s="2">
        <f t="shared" si="44"/>
        <v>0</v>
      </c>
      <c r="I106" s="2">
        <f t="shared" si="44"/>
        <v>0</v>
      </c>
      <c r="J106" s="2">
        <f t="shared" si="44"/>
        <v>0</v>
      </c>
      <c r="K106" s="2">
        <f t="shared" si="44"/>
        <v>0</v>
      </c>
      <c r="L106" s="2">
        <f t="shared" si="44"/>
        <v>0</v>
      </c>
      <c r="M106" s="2">
        <f t="shared" si="44"/>
        <v>0</v>
      </c>
      <c r="N106" s="1"/>
      <c r="O106" s="4"/>
      <c r="P106" s="6"/>
    </row>
    <row r="107" spans="1:16" ht="27" customHeight="1">
      <c r="A107" s="7"/>
      <c r="B107" s="7"/>
      <c r="C107" s="78" t="s">
        <v>70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80"/>
      <c r="O107" s="4"/>
      <c r="P107" s="6"/>
    </row>
    <row r="108" spans="1:16" ht="33.75" customHeight="1">
      <c r="A108" s="7"/>
      <c r="B108" s="7"/>
      <c r="C108" s="78" t="s">
        <v>62</v>
      </c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80"/>
      <c r="O108" s="4"/>
      <c r="P108" s="6"/>
    </row>
    <row r="109" spans="1:16" ht="93" customHeight="1">
      <c r="A109" s="72" t="s">
        <v>127</v>
      </c>
      <c r="B109" s="73" t="s">
        <v>126</v>
      </c>
      <c r="C109" s="36" t="s">
        <v>44</v>
      </c>
      <c r="D109" s="74">
        <f>SUM(D110:D113)</f>
        <v>917.14294</v>
      </c>
      <c r="E109" s="74">
        <f aca="true" t="shared" si="45" ref="E109:M109">SUM(E110:E113)</f>
        <v>0</v>
      </c>
      <c r="F109" s="74">
        <f t="shared" si="45"/>
        <v>0</v>
      </c>
      <c r="G109" s="74">
        <f t="shared" si="45"/>
        <v>917.14294</v>
      </c>
      <c r="H109" s="74">
        <f t="shared" si="45"/>
        <v>0</v>
      </c>
      <c r="I109" s="74">
        <f t="shared" si="45"/>
        <v>0</v>
      </c>
      <c r="J109" s="74">
        <f t="shared" si="45"/>
        <v>0</v>
      </c>
      <c r="K109" s="74">
        <f t="shared" si="45"/>
        <v>0</v>
      </c>
      <c r="L109" s="74">
        <f t="shared" si="45"/>
        <v>0</v>
      </c>
      <c r="M109" s="74">
        <f t="shared" si="45"/>
        <v>0</v>
      </c>
      <c r="N109" s="36"/>
      <c r="O109" s="4"/>
      <c r="P109" s="6"/>
    </row>
    <row r="110" spans="1:16" ht="18.75" customHeight="1">
      <c r="A110" s="7"/>
      <c r="B110" s="10" t="s">
        <v>8</v>
      </c>
      <c r="C110" s="1"/>
      <c r="D110" s="71">
        <f>SUM(E110:M110)</f>
        <v>0</v>
      </c>
      <c r="E110" s="71">
        <v>0</v>
      </c>
      <c r="F110" s="71">
        <v>0</v>
      </c>
      <c r="G110" s="75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1"/>
      <c r="O110" s="4"/>
      <c r="P110" s="6"/>
    </row>
    <row r="111" spans="1:16" ht="18.75" customHeight="1">
      <c r="A111" s="7"/>
      <c r="B111" s="10" t="s">
        <v>9</v>
      </c>
      <c r="C111" s="1"/>
      <c r="D111" s="71">
        <f>SUM(E111:M111)</f>
        <v>0</v>
      </c>
      <c r="E111" s="71">
        <v>0</v>
      </c>
      <c r="F111" s="71">
        <v>0</v>
      </c>
      <c r="G111" s="75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0</v>
      </c>
      <c r="N111" s="1"/>
      <c r="O111" s="4"/>
      <c r="P111" s="6"/>
    </row>
    <row r="112" spans="1:16" ht="18.75" customHeight="1">
      <c r="A112" s="7"/>
      <c r="B112" s="10" t="s">
        <v>10</v>
      </c>
      <c r="C112" s="1"/>
      <c r="D112" s="71">
        <f>SUM(E112:M112)</f>
        <v>917.14294</v>
      </c>
      <c r="E112" s="71">
        <v>0</v>
      </c>
      <c r="F112" s="71">
        <v>0</v>
      </c>
      <c r="G112" s="75">
        <v>917.14294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0</v>
      </c>
      <c r="N112" s="1"/>
      <c r="O112" s="4"/>
      <c r="P112" s="6"/>
    </row>
    <row r="113" spans="1:16" ht="17.25" customHeight="1">
      <c r="A113" s="7"/>
      <c r="B113" s="10" t="s">
        <v>41</v>
      </c>
      <c r="C113" s="1"/>
      <c r="D113" s="71">
        <f>SUM(E113:M113)</f>
        <v>0</v>
      </c>
      <c r="E113" s="71">
        <v>0</v>
      </c>
      <c r="F113" s="71">
        <v>0</v>
      </c>
      <c r="G113" s="75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1"/>
      <c r="O113" s="4"/>
      <c r="P113" s="6"/>
    </row>
    <row r="114" spans="1:16" ht="120" customHeight="1">
      <c r="A114" s="34" t="s">
        <v>96</v>
      </c>
      <c r="B114" s="52" t="s">
        <v>82</v>
      </c>
      <c r="C114" s="36" t="s">
        <v>44</v>
      </c>
      <c r="D114" s="37">
        <f>SUM(D115:D118)</f>
        <v>59295.1061</v>
      </c>
      <c r="E114" s="37">
        <f aca="true" t="shared" si="46" ref="E114:M114">SUM(E115:E118)</f>
        <v>23290.8</v>
      </c>
      <c r="F114" s="37">
        <f t="shared" si="46"/>
        <v>16591.9</v>
      </c>
      <c r="G114" s="37">
        <f t="shared" si="46"/>
        <v>12168.30936</v>
      </c>
      <c r="H114" s="37">
        <f t="shared" si="46"/>
        <v>7244.09674</v>
      </c>
      <c r="I114" s="37">
        <f t="shared" si="46"/>
        <v>0</v>
      </c>
      <c r="J114" s="37">
        <f t="shared" si="46"/>
        <v>0</v>
      </c>
      <c r="K114" s="37">
        <f t="shared" si="46"/>
        <v>0</v>
      </c>
      <c r="L114" s="37">
        <f t="shared" si="46"/>
        <v>0</v>
      </c>
      <c r="M114" s="37">
        <f t="shared" si="46"/>
        <v>0</v>
      </c>
      <c r="N114" s="36" t="s">
        <v>81</v>
      </c>
      <c r="O114" s="4"/>
      <c r="P114" s="6"/>
    </row>
    <row r="115" spans="1:16" ht="19.5" customHeight="1">
      <c r="A115" s="7"/>
      <c r="B115" s="10" t="s">
        <v>8</v>
      </c>
      <c r="C115" s="16"/>
      <c r="D115" s="2">
        <f>SUM(E115:M115)</f>
        <v>0</v>
      </c>
      <c r="E115" s="2">
        <v>0</v>
      </c>
      <c r="F115" s="2">
        <v>0</v>
      </c>
      <c r="G115" s="59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"/>
      <c r="O115" s="4"/>
      <c r="P115" s="6"/>
    </row>
    <row r="116" spans="1:16" ht="19.5" customHeight="1">
      <c r="A116" s="7"/>
      <c r="B116" s="10" t="s">
        <v>9</v>
      </c>
      <c r="C116" s="16"/>
      <c r="D116" s="2">
        <f>SUM(E116:M116)</f>
        <v>0</v>
      </c>
      <c r="E116" s="2">
        <v>0</v>
      </c>
      <c r="F116" s="2">
        <v>0</v>
      </c>
      <c r="G116" s="59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"/>
      <c r="O116" s="4"/>
      <c r="P116" s="6"/>
    </row>
    <row r="117" spans="1:16" ht="18.75" customHeight="1">
      <c r="A117" s="7"/>
      <c r="B117" s="10" t="s">
        <v>10</v>
      </c>
      <c r="C117" s="16"/>
      <c r="D117" s="2">
        <f>SUM(E117:M117)</f>
        <v>59295.1061</v>
      </c>
      <c r="E117" s="2">
        <v>23290.8</v>
      </c>
      <c r="F117" s="2">
        <v>16591.9</v>
      </c>
      <c r="G117" s="59">
        <v>12168.30936</v>
      </c>
      <c r="H117" s="2">
        <v>7244.09674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"/>
      <c r="O117" s="4"/>
      <c r="P117" s="6"/>
    </row>
    <row r="118" spans="1:16" ht="18.75" customHeight="1">
      <c r="A118" s="7"/>
      <c r="B118" s="10" t="s">
        <v>41</v>
      </c>
      <c r="C118" s="16"/>
      <c r="D118" s="2">
        <f>SUM(E118:M118)</f>
        <v>0</v>
      </c>
      <c r="E118" s="2">
        <v>0</v>
      </c>
      <c r="F118" s="2">
        <v>0</v>
      </c>
      <c r="G118" s="59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"/>
      <c r="O118" s="4"/>
      <c r="P118" s="6"/>
    </row>
    <row r="119" spans="1:16" ht="30" customHeight="1">
      <c r="A119" s="3"/>
      <c r="B119" s="1"/>
      <c r="C119" s="78" t="s">
        <v>98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80"/>
      <c r="O119" s="4"/>
      <c r="P119" s="6"/>
    </row>
    <row r="120" spans="1:16" ht="63.75" customHeight="1">
      <c r="A120" s="53" t="s">
        <v>97</v>
      </c>
      <c r="B120" s="51" t="s">
        <v>49</v>
      </c>
      <c r="C120" s="36" t="s">
        <v>48</v>
      </c>
      <c r="D120" s="37">
        <f aca="true" t="shared" si="47" ref="D120:I120">SUM(D121:D124)</f>
        <v>1550</v>
      </c>
      <c r="E120" s="37">
        <f t="shared" si="47"/>
        <v>1550</v>
      </c>
      <c r="F120" s="37">
        <f t="shared" si="47"/>
        <v>0</v>
      </c>
      <c r="G120" s="37">
        <f t="shared" si="47"/>
        <v>0</v>
      </c>
      <c r="H120" s="37">
        <f t="shared" si="47"/>
        <v>0</v>
      </c>
      <c r="I120" s="37">
        <f t="shared" si="47"/>
        <v>0</v>
      </c>
      <c r="J120" s="37">
        <f>SUM(J121:J124)</f>
        <v>0</v>
      </c>
      <c r="K120" s="37">
        <f>SUM(K121:K124)</f>
        <v>0</v>
      </c>
      <c r="L120" s="37">
        <f>SUM(L121:L124)</f>
        <v>0</v>
      </c>
      <c r="M120" s="37">
        <f>SUM(M121:M124)</f>
        <v>0</v>
      </c>
      <c r="N120" s="36" t="s">
        <v>76</v>
      </c>
      <c r="O120" s="4"/>
      <c r="P120" s="6"/>
    </row>
    <row r="121" spans="1:16" ht="18.75" customHeight="1">
      <c r="A121" s="3"/>
      <c r="B121" s="1" t="s">
        <v>8</v>
      </c>
      <c r="C121" s="16"/>
      <c r="D121" s="2">
        <v>0</v>
      </c>
      <c r="E121" s="2">
        <v>0</v>
      </c>
      <c r="F121" s="2">
        <v>0</v>
      </c>
      <c r="G121" s="59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"/>
      <c r="O121" s="4"/>
      <c r="P121" s="6"/>
    </row>
    <row r="122" spans="1:16" ht="18.75" customHeight="1">
      <c r="A122" s="3"/>
      <c r="B122" s="1" t="s">
        <v>9</v>
      </c>
      <c r="C122" s="16"/>
      <c r="D122" s="2">
        <v>0</v>
      </c>
      <c r="E122" s="2">
        <v>0</v>
      </c>
      <c r="F122" s="2">
        <v>0</v>
      </c>
      <c r="G122" s="59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"/>
      <c r="O122" s="4"/>
      <c r="P122" s="6"/>
    </row>
    <row r="123" spans="1:16" ht="18.75" customHeight="1">
      <c r="A123" s="3"/>
      <c r="B123" s="1" t="s">
        <v>10</v>
      </c>
      <c r="C123" s="16"/>
      <c r="D123" s="71">
        <f>SUM(E123:I123)</f>
        <v>1550</v>
      </c>
      <c r="E123" s="71">
        <v>1550</v>
      </c>
      <c r="F123" s="2">
        <v>0</v>
      </c>
      <c r="G123" s="59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"/>
      <c r="O123" s="4"/>
      <c r="P123" s="6"/>
    </row>
    <row r="124" spans="1:16" ht="22.5" customHeight="1">
      <c r="A124" s="3"/>
      <c r="B124" s="1" t="s">
        <v>11</v>
      </c>
      <c r="C124" s="16"/>
      <c r="D124" s="2">
        <v>0</v>
      </c>
      <c r="E124" s="2">
        <v>0</v>
      </c>
      <c r="F124" s="2">
        <v>0</v>
      </c>
      <c r="G124" s="59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"/>
      <c r="O124" s="4"/>
      <c r="P124" s="6"/>
    </row>
    <row r="125" spans="1:16" ht="27" customHeight="1">
      <c r="A125" s="3"/>
      <c r="B125" s="1"/>
      <c r="C125" s="84" t="s">
        <v>99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6"/>
      <c r="O125" s="4"/>
      <c r="P125" s="6"/>
    </row>
    <row r="126" spans="1:16" ht="57.75" customHeight="1">
      <c r="A126" s="34" t="s">
        <v>128</v>
      </c>
      <c r="B126" s="51" t="s">
        <v>66</v>
      </c>
      <c r="C126" s="36" t="s">
        <v>48</v>
      </c>
      <c r="D126" s="37">
        <f>SUM(D127:D130)</f>
        <v>39430.258799999996</v>
      </c>
      <c r="E126" s="37">
        <f aca="true" t="shared" si="48" ref="E126:M126">SUM(E127:E130)</f>
        <v>16043.7</v>
      </c>
      <c r="F126" s="37">
        <f t="shared" si="48"/>
        <v>5471.9</v>
      </c>
      <c r="G126" s="37">
        <f t="shared" si="48"/>
        <v>2464.6588</v>
      </c>
      <c r="H126" s="37">
        <f t="shared" si="48"/>
        <v>2575</v>
      </c>
      <c r="I126" s="37">
        <f t="shared" si="48"/>
        <v>2575</v>
      </c>
      <c r="J126" s="37">
        <f t="shared" si="48"/>
        <v>2575</v>
      </c>
      <c r="K126" s="37">
        <f t="shared" si="48"/>
        <v>2575</v>
      </c>
      <c r="L126" s="37">
        <f t="shared" si="48"/>
        <v>2575</v>
      </c>
      <c r="M126" s="37">
        <f t="shared" si="48"/>
        <v>2575</v>
      </c>
      <c r="N126" s="36" t="s">
        <v>75</v>
      </c>
      <c r="O126" s="4"/>
      <c r="P126" s="6"/>
    </row>
    <row r="127" spans="1:16" ht="18.75" customHeight="1">
      <c r="A127" s="3"/>
      <c r="B127" s="1" t="s">
        <v>8</v>
      </c>
      <c r="C127" s="16"/>
      <c r="D127" s="2">
        <f>SUM(E127:M127)</f>
        <v>0</v>
      </c>
      <c r="E127" s="2">
        <v>0</v>
      </c>
      <c r="F127" s="2">
        <v>0</v>
      </c>
      <c r="G127" s="59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"/>
      <c r="O127" s="4"/>
      <c r="P127" s="6"/>
    </row>
    <row r="128" spans="1:16" ht="18.75" customHeight="1">
      <c r="A128" s="3"/>
      <c r="B128" s="1" t="s">
        <v>9</v>
      </c>
      <c r="C128" s="16"/>
      <c r="D128" s="2">
        <f>SUM(E128:M128)</f>
        <v>0</v>
      </c>
      <c r="E128" s="2">
        <v>0</v>
      </c>
      <c r="F128" s="2">
        <v>0</v>
      </c>
      <c r="G128" s="59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"/>
      <c r="O128" s="4"/>
      <c r="P128" s="6"/>
    </row>
    <row r="129" spans="1:16" ht="18.75" customHeight="1">
      <c r="A129" s="3"/>
      <c r="B129" s="1" t="s">
        <v>10</v>
      </c>
      <c r="C129" s="16"/>
      <c r="D129" s="2">
        <f>SUM(E129:M129)</f>
        <v>39430.258799999996</v>
      </c>
      <c r="E129" s="2">
        <v>16043.7</v>
      </c>
      <c r="F129" s="2">
        <v>5471.9</v>
      </c>
      <c r="G129" s="59">
        <v>2464.6588</v>
      </c>
      <c r="H129" s="2">
        <v>2575</v>
      </c>
      <c r="I129" s="2">
        <v>2575</v>
      </c>
      <c r="J129" s="2">
        <v>2575</v>
      </c>
      <c r="K129" s="2">
        <v>2575</v>
      </c>
      <c r="L129" s="2">
        <v>2575</v>
      </c>
      <c r="M129" s="2">
        <v>2575</v>
      </c>
      <c r="N129" s="1"/>
      <c r="O129" s="4"/>
      <c r="P129" s="6"/>
    </row>
    <row r="130" spans="1:16" ht="34.5" customHeight="1">
      <c r="A130" s="3"/>
      <c r="B130" s="1" t="s">
        <v>11</v>
      </c>
      <c r="C130" s="16"/>
      <c r="D130" s="2">
        <f>SUM(E130:M130)</f>
        <v>0</v>
      </c>
      <c r="E130" s="2">
        <v>0</v>
      </c>
      <c r="F130" s="2">
        <v>0</v>
      </c>
      <c r="G130" s="59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"/>
      <c r="O130" s="4"/>
      <c r="P130" s="6"/>
    </row>
    <row r="131" spans="1:16" ht="78" customHeight="1">
      <c r="A131" s="23" t="s">
        <v>52</v>
      </c>
      <c r="B131" s="32" t="s">
        <v>103</v>
      </c>
      <c r="C131" s="24"/>
      <c r="D131" s="25">
        <f>SUM(D132:D135)</f>
        <v>61367.1973</v>
      </c>
      <c r="E131" s="25">
        <f aca="true" t="shared" si="49" ref="E131:J131">SUM(E132:E135)</f>
        <v>5433.5</v>
      </c>
      <c r="F131" s="25">
        <f t="shared" si="49"/>
        <v>6461.5</v>
      </c>
      <c r="G131" s="25">
        <f t="shared" si="49"/>
        <v>15605.052</v>
      </c>
      <c r="H131" s="25">
        <f t="shared" si="49"/>
        <v>6888.0752999999995</v>
      </c>
      <c r="I131" s="25">
        <f t="shared" si="49"/>
        <v>5361.414</v>
      </c>
      <c r="J131" s="25">
        <f t="shared" si="49"/>
        <v>5404.414</v>
      </c>
      <c r="K131" s="25">
        <f>SUM(K132:K135)</f>
        <v>5404.414</v>
      </c>
      <c r="L131" s="25">
        <f>SUM(L132:L135)</f>
        <v>5404.414</v>
      </c>
      <c r="M131" s="25">
        <f>SUM(M132:M135)</f>
        <v>5404.414</v>
      </c>
      <c r="N131" s="26"/>
      <c r="O131" s="69" t="s">
        <v>121</v>
      </c>
      <c r="P131" s="6"/>
    </row>
    <row r="132" spans="1:16" ht="18.75" customHeight="1">
      <c r="A132" s="3"/>
      <c r="B132" s="1" t="s">
        <v>8</v>
      </c>
      <c r="C132" s="16"/>
      <c r="D132" s="2">
        <f aca="true" t="shared" si="50" ref="D132:I134">SUM(D137+D142+D147)</f>
        <v>0</v>
      </c>
      <c r="E132" s="2">
        <f t="shared" si="50"/>
        <v>0</v>
      </c>
      <c r="F132" s="2">
        <f t="shared" si="50"/>
        <v>0</v>
      </c>
      <c r="G132" s="59">
        <f t="shared" si="50"/>
        <v>0</v>
      </c>
      <c r="H132" s="2">
        <f t="shared" si="50"/>
        <v>0</v>
      </c>
      <c r="I132" s="2">
        <f t="shared" si="50"/>
        <v>0</v>
      </c>
      <c r="J132" s="2">
        <f aca="true" t="shared" si="51" ref="J132:M135">SUM(J137+J142+J147)</f>
        <v>0</v>
      </c>
      <c r="K132" s="2">
        <f t="shared" si="51"/>
        <v>0</v>
      </c>
      <c r="L132" s="2">
        <f t="shared" si="51"/>
        <v>0</v>
      </c>
      <c r="M132" s="2">
        <f t="shared" si="51"/>
        <v>0</v>
      </c>
      <c r="N132" s="1"/>
      <c r="O132" s="4"/>
      <c r="P132" s="6"/>
    </row>
    <row r="133" spans="1:16" ht="18.75" customHeight="1">
      <c r="A133" s="3"/>
      <c r="B133" s="1" t="s">
        <v>9</v>
      </c>
      <c r="C133" s="16"/>
      <c r="D133" s="2">
        <f t="shared" si="50"/>
        <v>1830.1000000000001</v>
      </c>
      <c r="E133" s="2">
        <f t="shared" si="50"/>
        <v>194.6</v>
      </c>
      <c r="F133" s="2">
        <f t="shared" si="50"/>
        <v>196.8</v>
      </c>
      <c r="G133" s="59">
        <f t="shared" si="50"/>
        <v>201.5</v>
      </c>
      <c r="H133" s="2">
        <f t="shared" si="50"/>
        <v>206.2</v>
      </c>
      <c r="I133" s="2">
        <f t="shared" si="50"/>
        <v>206.2</v>
      </c>
      <c r="J133" s="2">
        <f t="shared" si="51"/>
        <v>206.2</v>
      </c>
      <c r="K133" s="2">
        <f t="shared" si="51"/>
        <v>206.2</v>
      </c>
      <c r="L133" s="2">
        <f t="shared" si="51"/>
        <v>206.2</v>
      </c>
      <c r="M133" s="2">
        <f t="shared" si="51"/>
        <v>206.2</v>
      </c>
      <c r="N133" s="1"/>
      <c r="O133" s="4"/>
      <c r="P133" s="6"/>
    </row>
    <row r="134" spans="1:16" ht="18.75" customHeight="1">
      <c r="A134" s="3"/>
      <c r="B134" s="1" t="s">
        <v>10</v>
      </c>
      <c r="C134" s="16"/>
      <c r="D134" s="2">
        <f t="shared" si="50"/>
        <v>59537.0973</v>
      </c>
      <c r="E134" s="2">
        <f t="shared" si="50"/>
        <v>5238.9</v>
      </c>
      <c r="F134" s="2">
        <f t="shared" si="50"/>
        <v>6264.7</v>
      </c>
      <c r="G134" s="59">
        <f t="shared" si="50"/>
        <v>15403.552</v>
      </c>
      <c r="H134" s="2">
        <f t="shared" si="50"/>
        <v>6681.8753</v>
      </c>
      <c r="I134" s="2">
        <f t="shared" si="50"/>
        <v>5155.214</v>
      </c>
      <c r="J134" s="2">
        <f t="shared" si="51"/>
        <v>5198.214</v>
      </c>
      <c r="K134" s="2">
        <f t="shared" si="51"/>
        <v>5198.214</v>
      </c>
      <c r="L134" s="2">
        <f t="shared" si="51"/>
        <v>5198.214</v>
      </c>
      <c r="M134" s="2">
        <f t="shared" si="51"/>
        <v>5198.214</v>
      </c>
      <c r="N134" s="1"/>
      <c r="O134" s="4"/>
      <c r="P134" s="6"/>
    </row>
    <row r="135" spans="1:16" ht="21.75" customHeight="1">
      <c r="A135" s="3"/>
      <c r="B135" s="1" t="s">
        <v>11</v>
      </c>
      <c r="C135" s="16"/>
      <c r="D135" s="2">
        <f aca="true" t="shared" si="52" ref="D135:I135">SUM(D140+D145+D150)</f>
        <v>0</v>
      </c>
      <c r="E135" s="2">
        <f t="shared" si="52"/>
        <v>0</v>
      </c>
      <c r="F135" s="2">
        <f t="shared" si="52"/>
        <v>0</v>
      </c>
      <c r="G135" s="59">
        <f t="shared" si="52"/>
        <v>0</v>
      </c>
      <c r="H135" s="2">
        <f t="shared" si="52"/>
        <v>0</v>
      </c>
      <c r="I135" s="2">
        <f t="shared" si="52"/>
        <v>0</v>
      </c>
      <c r="J135" s="2">
        <f t="shared" si="51"/>
        <v>0</v>
      </c>
      <c r="K135" s="2">
        <f t="shared" si="51"/>
        <v>0</v>
      </c>
      <c r="L135" s="2">
        <f t="shared" si="51"/>
        <v>0</v>
      </c>
      <c r="M135" s="2">
        <f t="shared" si="51"/>
        <v>0</v>
      </c>
      <c r="N135" s="1"/>
      <c r="O135" s="4"/>
      <c r="P135" s="6"/>
    </row>
    <row r="136" spans="1:16" ht="49.5" customHeight="1">
      <c r="A136" s="27" t="s">
        <v>24</v>
      </c>
      <c r="B136" s="28" t="s">
        <v>13</v>
      </c>
      <c r="C136" s="29"/>
      <c r="D136" s="30">
        <f aca="true" t="shared" si="53" ref="D136:I136">SUM(D137+D138+D139+D140)</f>
        <v>0</v>
      </c>
      <c r="E136" s="30">
        <f t="shared" si="53"/>
        <v>0</v>
      </c>
      <c r="F136" s="30">
        <f t="shared" si="53"/>
        <v>0</v>
      </c>
      <c r="G136" s="30">
        <f t="shared" si="53"/>
        <v>0</v>
      </c>
      <c r="H136" s="30">
        <f t="shared" si="53"/>
        <v>0</v>
      </c>
      <c r="I136" s="30">
        <f t="shared" si="53"/>
        <v>0</v>
      </c>
      <c r="J136" s="30">
        <f>SUM(J137+J138+J139+J140)</f>
        <v>0</v>
      </c>
      <c r="K136" s="30">
        <f>SUM(K137+K138+K139+K140)</f>
        <v>0</v>
      </c>
      <c r="L136" s="30">
        <f>SUM(L137+L138+L139+L140)</f>
        <v>0</v>
      </c>
      <c r="M136" s="30">
        <f>SUM(M137+M138+M139+M140)</f>
        <v>0</v>
      </c>
      <c r="N136" s="31"/>
      <c r="O136" s="4"/>
      <c r="P136" s="6"/>
    </row>
    <row r="137" spans="1:16" ht="18.75" customHeight="1">
      <c r="A137" s="3"/>
      <c r="B137" s="1" t="s">
        <v>8</v>
      </c>
      <c r="C137" s="16"/>
      <c r="D137" s="2">
        <v>0</v>
      </c>
      <c r="E137" s="2">
        <v>0</v>
      </c>
      <c r="F137" s="2">
        <v>0</v>
      </c>
      <c r="G137" s="59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"/>
      <c r="O137" s="4"/>
      <c r="P137" s="6"/>
    </row>
    <row r="138" spans="1:16" ht="18" customHeight="1">
      <c r="A138" s="3"/>
      <c r="B138" s="1" t="s">
        <v>9</v>
      </c>
      <c r="C138" s="16"/>
      <c r="D138" s="2">
        <v>0</v>
      </c>
      <c r="E138" s="2">
        <v>0</v>
      </c>
      <c r="F138" s="2">
        <v>0</v>
      </c>
      <c r="G138" s="59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"/>
      <c r="O138" s="4"/>
      <c r="P138" s="6"/>
    </row>
    <row r="139" spans="1:16" ht="18.75" customHeight="1">
      <c r="A139" s="3"/>
      <c r="B139" s="1" t="s">
        <v>10</v>
      </c>
      <c r="C139" s="16"/>
      <c r="D139" s="2">
        <v>0</v>
      </c>
      <c r="E139" s="2">
        <v>0</v>
      </c>
      <c r="F139" s="2">
        <v>0</v>
      </c>
      <c r="G139" s="59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"/>
      <c r="O139" s="4"/>
      <c r="P139" s="6"/>
    </row>
    <row r="140" spans="1:16" ht="18.75" customHeight="1">
      <c r="A140" s="3"/>
      <c r="B140" s="1" t="s">
        <v>11</v>
      </c>
      <c r="C140" s="16"/>
      <c r="D140" s="2">
        <v>0</v>
      </c>
      <c r="E140" s="2">
        <v>0</v>
      </c>
      <c r="F140" s="2">
        <v>0</v>
      </c>
      <c r="G140" s="59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"/>
      <c r="O140" s="4"/>
      <c r="P140" s="6"/>
    </row>
    <row r="141" spans="1:16" ht="69" customHeight="1">
      <c r="A141" s="27" t="s">
        <v>25</v>
      </c>
      <c r="B141" s="28" t="s">
        <v>14</v>
      </c>
      <c r="C141" s="29"/>
      <c r="D141" s="30">
        <f aca="true" t="shared" si="54" ref="D141:I141">SUM(D142+D143+D144+D145)</f>
        <v>0</v>
      </c>
      <c r="E141" s="30">
        <f t="shared" si="54"/>
        <v>0</v>
      </c>
      <c r="F141" s="30">
        <f t="shared" si="54"/>
        <v>0</v>
      </c>
      <c r="G141" s="30">
        <f t="shared" si="54"/>
        <v>0</v>
      </c>
      <c r="H141" s="30">
        <f t="shared" si="54"/>
        <v>0</v>
      </c>
      <c r="I141" s="30">
        <f t="shared" si="54"/>
        <v>0</v>
      </c>
      <c r="J141" s="30">
        <f>SUM(J142+J143+J144+J145)</f>
        <v>0</v>
      </c>
      <c r="K141" s="30">
        <f>SUM(K142+K143+K144+K145)</f>
        <v>0</v>
      </c>
      <c r="L141" s="30">
        <f>SUM(L142+L143+L144+L145)</f>
        <v>0</v>
      </c>
      <c r="M141" s="30">
        <f>SUM(M142+M143+M144+M145)</f>
        <v>0</v>
      </c>
      <c r="N141" s="31"/>
      <c r="O141" s="4"/>
      <c r="P141" s="6"/>
    </row>
    <row r="142" spans="1:16" ht="22.5" customHeight="1">
      <c r="A142" s="3"/>
      <c r="B142" s="1" t="s">
        <v>8</v>
      </c>
      <c r="C142" s="16"/>
      <c r="D142" s="2">
        <v>0</v>
      </c>
      <c r="E142" s="2">
        <v>0</v>
      </c>
      <c r="F142" s="2">
        <v>0</v>
      </c>
      <c r="G142" s="59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"/>
      <c r="O142" s="4"/>
      <c r="P142" s="6"/>
    </row>
    <row r="143" spans="1:16" ht="18.75" customHeight="1">
      <c r="A143" s="3"/>
      <c r="B143" s="1" t="s">
        <v>9</v>
      </c>
      <c r="C143" s="16"/>
      <c r="D143" s="2">
        <v>0</v>
      </c>
      <c r="E143" s="2">
        <v>0</v>
      </c>
      <c r="F143" s="2">
        <v>0</v>
      </c>
      <c r="G143" s="59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"/>
      <c r="O143" s="4"/>
      <c r="P143" s="6"/>
    </row>
    <row r="144" spans="1:16" ht="18.75" customHeight="1">
      <c r="A144" s="3"/>
      <c r="B144" s="1" t="s">
        <v>10</v>
      </c>
      <c r="C144" s="16"/>
      <c r="D144" s="2">
        <v>0</v>
      </c>
      <c r="E144" s="2">
        <v>0</v>
      </c>
      <c r="F144" s="2">
        <v>0</v>
      </c>
      <c r="G144" s="59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"/>
      <c r="O144" s="4"/>
      <c r="P144" s="6"/>
    </row>
    <row r="145" spans="1:16" ht="18.75" customHeight="1">
      <c r="A145" s="3"/>
      <c r="B145" s="1" t="s">
        <v>11</v>
      </c>
      <c r="C145" s="16"/>
      <c r="D145" s="2">
        <v>0</v>
      </c>
      <c r="E145" s="2">
        <v>0</v>
      </c>
      <c r="F145" s="2">
        <v>0</v>
      </c>
      <c r="G145" s="59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"/>
      <c r="O145" s="4"/>
      <c r="P145" s="6"/>
    </row>
    <row r="146" spans="1:16" ht="40.5" customHeight="1">
      <c r="A146" s="27" t="s">
        <v>26</v>
      </c>
      <c r="B146" s="28" t="s">
        <v>94</v>
      </c>
      <c r="C146" s="29"/>
      <c r="D146" s="30">
        <f aca="true" t="shared" si="55" ref="D146:J146">SUM(D147+D148+D149+D150)</f>
        <v>61367.1973</v>
      </c>
      <c r="E146" s="30">
        <f t="shared" si="55"/>
        <v>5433.5</v>
      </c>
      <c r="F146" s="30">
        <f t="shared" si="55"/>
        <v>6461.5</v>
      </c>
      <c r="G146" s="30">
        <f t="shared" si="55"/>
        <v>15605.052</v>
      </c>
      <c r="H146" s="30">
        <f t="shared" si="55"/>
        <v>6888.0752999999995</v>
      </c>
      <c r="I146" s="30">
        <f t="shared" si="55"/>
        <v>5361.414</v>
      </c>
      <c r="J146" s="30">
        <f t="shared" si="55"/>
        <v>5404.414</v>
      </c>
      <c r="K146" s="30">
        <f>SUM(K147+K148+K149+K150)</f>
        <v>5404.414</v>
      </c>
      <c r="L146" s="30">
        <f>SUM(L147+L148+L149+L150)</f>
        <v>5404.414</v>
      </c>
      <c r="M146" s="30">
        <f>SUM(M147+M148+M149+M150)</f>
        <v>5404.414</v>
      </c>
      <c r="N146" s="31"/>
      <c r="O146" s="4"/>
      <c r="P146" s="6"/>
    </row>
    <row r="147" spans="1:16" ht="27" customHeight="1">
      <c r="A147" s="3"/>
      <c r="B147" s="1" t="s">
        <v>8</v>
      </c>
      <c r="C147" s="16"/>
      <c r="D147" s="2">
        <f aca="true" t="shared" si="56" ref="D147:J147">SUM(D154)</f>
        <v>0</v>
      </c>
      <c r="E147" s="2">
        <f t="shared" si="56"/>
        <v>0</v>
      </c>
      <c r="F147" s="2">
        <f t="shared" si="56"/>
        <v>0</v>
      </c>
      <c r="G147" s="59">
        <f t="shared" si="56"/>
        <v>0</v>
      </c>
      <c r="H147" s="2">
        <f t="shared" si="56"/>
        <v>0</v>
      </c>
      <c r="I147" s="2">
        <f t="shared" si="56"/>
        <v>0</v>
      </c>
      <c r="J147" s="2">
        <f t="shared" si="56"/>
        <v>0</v>
      </c>
      <c r="K147" s="2">
        <f aca="true" t="shared" si="57" ref="K147:M150">SUM(K154)</f>
        <v>0</v>
      </c>
      <c r="L147" s="2">
        <f t="shared" si="57"/>
        <v>0</v>
      </c>
      <c r="M147" s="2">
        <f t="shared" si="57"/>
        <v>0</v>
      </c>
      <c r="N147" s="1"/>
      <c r="O147" s="4"/>
      <c r="P147" s="6"/>
    </row>
    <row r="148" spans="1:16" ht="18.75" customHeight="1">
      <c r="A148" s="3"/>
      <c r="B148" s="1" t="s">
        <v>9</v>
      </c>
      <c r="C148" s="16"/>
      <c r="D148" s="2">
        <f aca="true" t="shared" si="58" ref="D148:J150">SUM(D155)</f>
        <v>1830.1000000000001</v>
      </c>
      <c r="E148" s="2">
        <f t="shared" si="58"/>
        <v>194.6</v>
      </c>
      <c r="F148" s="2">
        <f t="shared" si="58"/>
        <v>196.8</v>
      </c>
      <c r="G148" s="59">
        <f t="shared" si="58"/>
        <v>201.5</v>
      </c>
      <c r="H148" s="2">
        <f t="shared" si="58"/>
        <v>206.2</v>
      </c>
      <c r="I148" s="2">
        <f t="shared" si="58"/>
        <v>206.2</v>
      </c>
      <c r="J148" s="2">
        <f t="shared" si="58"/>
        <v>206.2</v>
      </c>
      <c r="K148" s="2">
        <f t="shared" si="57"/>
        <v>206.2</v>
      </c>
      <c r="L148" s="2">
        <f t="shared" si="57"/>
        <v>206.2</v>
      </c>
      <c r="M148" s="2">
        <f t="shared" si="57"/>
        <v>206.2</v>
      </c>
      <c r="N148" s="1"/>
      <c r="O148" s="4"/>
      <c r="P148" s="6"/>
    </row>
    <row r="149" spans="1:16" ht="18.75" customHeight="1">
      <c r="A149" s="3"/>
      <c r="B149" s="1" t="s">
        <v>10</v>
      </c>
      <c r="C149" s="16"/>
      <c r="D149" s="2">
        <f t="shared" si="58"/>
        <v>59537.0973</v>
      </c>
      <c r="E149" s="2">
        <f t="shared" si="58"/>
        <v>5238.9</v>
      </c>
      <c r="F149" s="2">
        <f>SUM(F156)</f>
        <v>6264.7</v>
      </c>
      <c r="G149" s="59">
        <f>SUM(G156)</f>
        <v>15403.552</v>
      </c>
      <c r="H149" s="2">
        <f t="shared" si="58"/>
        <v>6681.8753</v>
      </c>
      <c r="I149" s="2">
        <f t="shared" si="58"/>
        <v>5155.214</v>
      </c>
      <c r="J149" s="2">
        <f t="shared" si="58"/>
        <v>5198.214</v>
      </c>
      <c r="K149" s="2">
        <f t="shared" si="57"/>
        <v>5198.214</v>
      </c>
      <c r="L149" s="2">
        <f t="shared" si="57"/>
        <v>5198.214</v>
      </c>
      <c r="M149" s="2">
        <f t="shared" si="57"/>
        <v>5198.214</v>
      </c>
      <c r="N149" s="1"/>
      <c r="O149" s="4"/>
      <c r="P149" s="6"/>
    </row>
    <row r="150" spans="1:16" ht="18.75" customHeight="1">
      <c r="A150" s="3"/>
      <c r="B150" s="1" t="s">
        <v>11</v>
      </c>
      <c r="C150" s="16"/>
      <c r="D150" s="2">
        <f t="shared" si="58"/>
        <v>0</v>
      </c>
      <c r="E150" s="2">
        <f t="shared" si="58"/>
        <v>0</v>
      </c>
      <c r="F150" s="2">
        <f t="shared" si="58"/>
        <v>0</v>
      </c>
      <c r="G150" s="59">
        <f t="shared" si="58"/>
        <v>0</v>
      </c>
      <c r="H150" s="2">
        <f t="shared" si="58"/>
        <v>0</v>
      </c>
      <c r="I150" s="2">
        <f t="shared" si="58"/>
        <v>0</v>
      </c>
      <c r="J150" s="2">
        <f t="shared" si="58"/>
        <v>0</v>
      </c>
      <c r="K150" s="2">
        <f t="shared" si="57"/>
        <v>0</v>
      </c>
      <c r="L150" s="2">
        <f t="shared" si="57"/>
        <v>0</v>
      </c>
      <c r="M150" s="2">
        <f t="shared" si="57"/>
        <v>0</v>
      </c>
      <c r="N150" s="1"/>
      <c r="O150" s="4"/>
      <c r="P150" s="6"/>
    </row>
    <row r="151" spans="1:16" ht="18.75" customHeight="1">
      <c r="A151" s="7"/>
      <c r="B151" s="15"/>
      <c r="C151" s="78" t="s">
        <v>63</v>
      </c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80"/>
      <c r="O151" s="4"/>
      <c r="P151" s="6"/>
    </row>
    <row r="152" spans="1:16" ht="46.5" customHeight="1">
      <c r="A152" s="7"/>
      <c r="B152" s="7"/>
      <c r="C152" s="78" t="s">
        <v>64</v>
      </c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80"/>
      <c r="O152" s="4"/>
      <c r="P152" s="6"/>
    </row>
    <row r="153" spans="1:16" ht="66" customHeight="1">
      <c r="A153" s="34" t="s">
        <v>34</v>
      </c>
      <c r="B153" s="51" t="s">
        <v>120</v>
      </c>
      <c r="C153" s="36" t="s">
        <v>44</v>
      </c>
      <c r="D153" s="37">
        <f>SUM(D154:D157)</f>
        <v>61367.1973</v>
      </c>
      <c r="E153" s="37">
        <f aca="true" t="shared" si="59" ref="E153:J153">SUM(E154:E157)</f>
        <v>5433.5</v>
      </c>
      <c r="F153" s="37">
        <f t="shared" si="59"/>
        <v>6461.5</v>
      </c>
      <c r="G153" s="37">
        <f t="shared" si="59"/>
        <v>15605.052</v>
      </c>
      <c r="H153" s="37">
        <f t="shared" si="59"/>
        <v>6888.0752999999995</v>
      </c>
      <c r="I153" s="37">
        <f t="shared" si="59"/>
        <v>5361.414</v>
      </c>
      <c r="J153" s="37">
        <f t="shared" si="59"/>
        <v>5404.414</v>
      </c>
      <c r="K153" s="37">
        <f>SUM(K154:K157)</f>
        <v>5404.414</v>
      </c>
      <c r="L153" s="37">
        <f>SUM(L154:L157)</f>
        <v>5404.414</v>
      </c>
      <c r="M153" s="37">
        <f>SUM(M154:M157)</f>
        <v>5404.414</v>
      </c>
      <c r="N153" s="36" t="s">
        <v>77</v>
      </c>
      <c r="O153" s="4"/>
      <c r="P153" s="6"/>
    </row>
    <row r="154" spans="1:16" ht="18" customHeight="1">
      <c r="A154" s="3"/>
      <c r="B154" s="1" t="s">
        <v>8</v>
      </c>
      <c r="C154" s="16"/>
      <c r="D154" s="2">
        <f>SUM(E154:M154)</f>
        <v>0</v>
      </c>
      <c r="E154" s="2">
        <v>0</v>
      </c>
      <c r="F154" s="2">
        <v>0</v>
      </c>
      <c r="G154" s="59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"/>
      <c r="O154" s="4"/>
      <c r="P154" s="6"/>
    </row>
    <row r="155" spans="1:16" ht="18.75" customHeight="1">
      <c r="A155" s="3"/>
      <c r="B155" s="1" t="s">
        <v>9</v>
      </c>
      <c r="C155" s="16"/>
      <c r="D155" s="2">
        <f>SUM(E155:M155)</f>
        <v>1830.1000000000001</v>
      </c>
      <c r="E155" s="2">
        <v>194.6</v>
      </c>
      <c r="F155" s="2">
        <v>196.8</v>
      </c>
      <c r="G155" s="59">
        <v>201.5</v>
      </c>
      <c r="H155" s="2">
        <v>206.2</v>
      </c>
      <c r="I155" s="2">
        <v>206.2</v>
      </c>
      <c r="J155" s="2">
        <v>206.2</v>
      </c>
      <c r="K155" s="2">
        <v>206.2</v>
      </c>
      <c r="L155" s="2">
        <v>206.2</v>
      </c>
      <c r="M155" s="2">
        <v>206.2</v>
      </c>
      <c r="N155" s="1"/>
      <c r="O155" s="4"/>
      <c r="P155" s="6"/>
    </row>
    <row r="156" spans="1:16" ht="18.75" customHeight="1">
      <c r="A156" s="3"/>
      <c r="B156" s="1" t="s">
        <v>10</v>
      </c>
      <c r="C156" s="16"/>
      <c r="D156" s="2">
        <f>SUM(E156:M156)</f>
        <v>59537.0973</v>
      </c>
      <c r="E156" s="2">
        <v>5238.9</v>
      </c>
      <c r="F156" s="2">
        <v>6264.7</v>
      </c>
      <c r="G156" s="59">
        <v>15403.552</v>
      </c>
      <c r="H156" s="2">
        <v>6681.8753</v>
      </c>
      <c r="I156" s="2">
        <v>5155.214</v>
      </c>
      <c r="J156" s="2">
        <v>5198.214</v>
      </c>
      <c r="K156" s="2">
        <v>5198.214</v>
      </c>
      <c r="L156" s="2">
        <v>5198.214</v>
      </c>
      <c r="M156" s="2">
        <v>5198.214</v>
      </c>
      <c r="N156" s="2"/>
      <c r="O156" s="4"/>
      <c r="P156" s="6"/>
    </row>
    <row r="157" spans="1:16" ht="18.75" customHeight="1">
      <c r="A157" s="3"/>
      <c r="B157" s="1" t="s">
        <v>11</v>
      </c>
      <c r="C157" s="16"/>
      <c r="D157" s="2">
        <f>SUM(E157:M157)</f>
        <v>0</v>
      </c>
      <c r="E157" s="2">
        <v>0</v>
      </c>
      <c r="F157" s="2">
        <v>0</v>
      </c>
      <c r="G157" s="59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"/>
      <c r="O157" s="4"/>
      <c r="P157" s="6"/>
    </row>
    <row r="158" spans="1:16" ht="84.75" customHeight="1">
      <c r="A158" s="23" t="s">
        <v>27</v>
      </c>
      <c r="B158" s="32" t="s">
        <v>84</v>
      </c>
      <c r="C158" s="24"/>
      <c r="D158" s="25">
        <f>SUM(D159:D162)</f>
        <v>47587.41818</v>
      </c>
      <c r="E158" s="25">
        <f aca="true" t="shared" si="60" ref="E158:M158">SUM(E163+E168+E173)</f>
        <v>11078.8</v>
      </c>
      <c r="F158" s="25">
        <f t="shared" si="60"/>
        <v>8294.2</v>
      </c>
      <c r="G158" s="25">
        <f t="shared" si="60"/>
        <v>3456.48336</v>
      </c>
      <c r="H158" s="25">
        <f t="shared" si="60"/>
        <v>4757.93482</v>
      </c>
      <c r="I158" s="25">
        <f t="shared" si="60"/>
        <v>4000</v>
      </c>
      <c r="J158" s="25">
        <f t="shared" si="60"/>
        <v>4000</v>
      </c>
      <c r="K158" s="25">
        <f t="shared" si="60"/>
        <v>4000</v>
      </c>
      <c r="L158" s="25">
        <f t="shared" si="60"/>
        <v>4000</v>
      </c>
      <c r="M158" s="25">
        <f t="shared" si="60"/>
        <v>4000</v>
      </c>
      <c r="N158" s="26"/>
      <c r="O158" s="68" t="s">
        <v>119</v>
      </c>
      <c r="P158" s="6"/>
    </row>
    <row r="159" spans="1:16" ht="18.75" customHeight="1">
      <c r="A159" s="3"/>
      <c r="B159" s="1" t="s">
        <v>8</v>
      </c>
      <c r="C159" s="16"/>
      <c r="D159" s="2">
        <f aca="true" t="shared" si="61" ref="D159:J162">SUM(D164+D169+D174)</f>
        <v>0</v>
      </c>
      <c r="E159" s="2">
        <f t="shared" si="61"/>
        <v>0</v>
      </c>
      <c r="F159" s="2">
        <f t="shared" si="61"/>
        <v>0</v>
      </c>
      <c r="G159" s="59">
        <f t="shared" si="61"/>
        <v>0</v>
      </c>
      <c r="H159" s="2">
        <f t="shared" si="61"/>
        <v>0</v>
      </c>
      <c r="I159" s="2">
        <f t="shared" si="61"/>
        <v>0</v>
      </c>
      <c r="J159" s="2">
        <f t="shared" si="61"/>
        <v>0</v>
      </c>
      <c r="K159" s="2">
        <f aca="true" t="shared" si="62" ref="K159:M162">SUM(K164+K169+K174)</f>
        <v>0</v>
      </c>
      <c r="L159" s="2">
        <f t="shared" si="62"/>
        <v>0</v>
      </c>
      <c r="M159" s="2">
        <f t="shared" si="62"/>
        <v>0</v>
      </c>
      <c r="N159" s="1"/>
      <c r="O159" s="4"/>
      <c r="P159" s="6"/>
    </row>
    <row r="160" spans="1:16" ht="18" customHeight="1">
      <c r="A160" s="3"/>
      <c r="B160" s="1" t="s">
        <v>9</v>
      </c>
      <c r="C160" s="16"/>
      <c r="D160" s="2">
        <f>SUM(D165+D170+D175)</f>
        <v>3664.2</v>
      </c>
      <c r="E160" s="2">
        <f>SUM(E165+E170+E175)</f>
        <v>3664.2</v>
      </c>
      <c r="F160" s="2">
        <f t="shared" si="61"/>
        <v>0</v>
      </c>
      <c r="G160" s="59">
        <f t="shared" si="61"/>
        <v>0</v>
      </c>
      <c r="H160" s="2">
        <f t="shared" si="61"/>
        <v>0</v>
      </c>
      <c r="I160" s="2">
        <f t="shared" si="61"/>
        <v>0</v>
      </c>
      <c r="J160" s="2">
        <f>SUM(J165+J170+J175)</f>
        <v>0</v>
      </c>
      <c r="K160" s="2">
        <f t="shared" si="62"/>
        <v>0</v>
      </c>
      <c r="L160" s="2">
        <f t="shared" si="62"/>
        <v>0</v>
      </c>
      <c r="M160" s="2">
        <f t="shared" si="62"/>
        <v>0</v>
      </c>
      <c r="N160" s="1"/>
      <c r="O160" s="4"/>
      <c r="P160" s="6"/>
    </row>
    <row r="161" spans="1:16" ht="18.75" customHeight="1">
      <c r="A161" s="3"/>
      <c r="B161" s="1" t="s">
        <v>10</v>
      </c>
      <c r="C161" s="16"/>
      <c r="D161" s="2">
        <f>SUM(D166+D171+D176)</f>
        <v>43923.21818</v>
      </c>
      <c r="E161" s="2">
        <f t="shared" si="61"/>
        <v>7414.599999999999</v>
      </c>
      <c r="F161" s="2">
        <f t="shared" si="61"/>
        <v>8294.2</v>
      </c>
      <c r="G161" s="59">
        <f t="shared" si="61"/>
        <v>3456.48336</v>
      </c>
      <c r="H161" s="2">
        <f t="shared" si="61"/>
        <v>4757.93482</v>
      </c>
      <c r="I161" s="2">
        <f t="shared" si="61"/>
        <v>4000</v>
      </c>
      <c r="J161" s="2">
        <f>SUM(J166+J171+J176)</f>
        <v>4000</v>
      </c>
      <c r="K161" s="2">
        <f t="shared" si="62"/>
        <v>4000</v>
      </c>
      <c r="L161" s="2">
        <f t="shared" si="62"/>
        <v>4000</v>
      </c>
      <c r="M161" s="2">
        <f t="shared" si="62"/>
        <v>4000</v>
      </c>
      <c r="N161" s="1"/>
      <c r="O161" s="4"/>
      <c r="P161" s="6"/>
    </row>
    <row r="162" spans="1:16" ht="22.5" customHeight="1">
      <c r="A162" s="3"/>
      <c r="B162" s="1" t="s">
        <v>11</v>
      </c>
      <c r="C162" s="16"/>
      <c r="D162" s="2">
        <f t="shared" si="61"/>
        <v>0</v>
      </c>
      <c r="E162" s="2">
        <f t="shared" si="61"/>
        <v>0</v>
      </c>
      <c r="F162" s="2">
        <f t="shared" si="61"/>
        <v>0</v>
      </c>
      <c r="G162" s="59">
        <f t="shared" si="61"/>
        <v>0</v>
      </c>
      <c r="H162" s="2">
        <f t="shared" si="61"/>
        <v>0</v>
      </c>
      <c r="I162" s="2">
        <f t="shared" si="61"/>
        <v>0</v>
      </c>
      <c r="J162" s="2">
        <f>SUM(J167+J172+J177)</f>
        <v>0</v>
      </c>
      <c r="K162" s="2">
        <f t="shared" si="62"/>
        <v>0</v>
      </c>
      <c r="L162" s="2">
        <f t="shared" si="62"/>
        <v>0</v>
      </c>
      <c r="M162" s="2">
        <f t="shared" si="62"/>
        <v>0</v>
      </c>
      <c r="N162" s="1"/>
      <c r="O162" s="4"/>
      <c r="P162" s="6"/>
    </row>
    <row r="163" spans="1:16" ht="48.75" customHeight="1">
      <c r="A163" s="27" t="s">
        <v>28</v>
      </c>
      <c r="B163" s="28" t="s">
        <v>13</v>
      </c>
      <c r="C163" s="29"/>
      <c r="D163" s="30">
        <f aca="true" t="shared" si="63" ref="D163:M163">SUM(D164+D165+D166+D167)</f>
        <v>0</v>
      </c>
      <c r="E163" s="30">
        <f t="shared" si="63"/>
        <v>0</v>
      </c>
      <c r="F163" s="30">
        <f t="shared" si="63"/>
        <v>0</v>
      </c>
      <c r="G163" s="30">
        <f t="shared" si="63"/>
        <v>0</v>
      </c>
      <c r="H163" s="30">
        <f t="shared" si="63"/>
        <v>0</v>
      </c>
      <c r="I163" s="30">
        <f t="shared" si="63"/>
        <v>0</v>
      </c>
      <c r="J163" s="30">
        <f t="shared" si="63"/>
        <v>0</v>
      </c>
      <c r="K163" s="30">
        <f t="shared" si="63"/>
        <v>0</v>
      </c>
      <c r="L163" s="30">
        <f t="shared" si="63"/>
        <v>0</v>
      </c>
      <c r="M163" s="30">
        <f t="shared" si="63"/>
        <v>0</v>
      </c>
      <c r="N163" s="31"/>
      <c r="O163" s="4"/>
      <c r="P163" s="6"/>
    </row>
    <row r="164" spans="1:16" ht="18.75" customHeight="1">
      <c r="A164" s="3"/>
      <c r="B164" s="1" t="s">
        <v>8</v>
      </c>
      <c r="C164" s="16"/>
      <c r="D164" s="2">
        <v>0</v>
      </c>
      <c r="E164" s="2">
        <v>0</v>
      </c>
      <c r="F164" s="2">
        <v>0</v>
      </c>
      <c r="G164" s="59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"/>
      <c r="O164" s="4"/>
      <c r="P164" s="6"/>
    </row>
    <row r="165" spans="1:16" ht="20.25" customHeight="1">
      <c r="A165" s="3"/>
      <c r="B165" s="1" t="s">
        <v>9</v>
      </c>
      <c r="C165" s="16"/>
      <c r="D165" s="2">
        <v>0</v>
      </c>
      <c r="E165" s="2">
        <v>0</v>
      </c>
      <c r="F165" s="2">
        <v>0</v>
      </c>
      <c r="G165" s="59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"/>
      <c r="O165" s="4"/>
      <c r="P165" s="6"/>
    </row>
    <row r="166" spans="1:16" ht="18.75" customHeight="1">
      <c r="A166" s="3"/>
      <c r="B166" s="1" t="s">
        <v>10</v>
      </c>
      <c r="C166" s="16"/>
      <c r="D166" s="2">
        <v>0</v>
      </c>
      <c r="E166" s="2">
        <v>0</v>
      </c>
      <c r="F166" s="2">
        <v>0</v>
      </c>
      <c r="G166" s="59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"/>
      <c r="O166" s="4"/>
      <c r="P166" s="6"/>
    </row>
    <row r="167" spans="1:16" ht="24.75" customHeight="1">
      <c r="A167" s="3"/>
      <c r="B167" s="1" t="s">
        <v>11</v>
      </c>
      <c r="C167" s="16"/>
      <c r="D167" s="2">
        <v>0</v>
      </c>
      <c r="E167" s="2">
        <v>0</v>
      </c>
      <c r="F167" s="2">
        <v>0</v>
      </c>
      <c r="G167" s="59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"/>
      <c r="O167" s="4"/>
      <c r="P167" s="6"/>
    </row>
    <row r="168" spans="1:16" ht="65.25" customHeight="1">
      <c r="A168" s="27" t="s">
        <v>29</v>
      </c>
      <c r="B168" s="28" t="s">
        <v>14</v>
      </c>
      <c r="C168" s="29"/>
      <c r="D168" s="30">
        <f aca="true" t="shared" si="64" ref="D168:J168">SUM(D169+D170+D171+D172)</f>
        <v>0</v>
      </c>
      <c r="E168" s="30">
        <f t="shared" si="64"/>
        <v>0</v>
      </c>
      <c r="F168" s="30">
        <f t="shared" si="64"/>
        <v>0</v>
      </c>
      <c r="G168" s="30">
        <f t="shared" si="64"/>
        <v>0</v>
      </c>
      <c r="H168" s="30">
        <f t="shared" si="64"/>
        <v>0</v>
      </c>
      <c r="I168" s="30">
        <f t="shared" si="64"/>
        <v>0</v>
      </c>
      <c r="J168" s="30">
        <f t="shared" si="64"/>
        <v>0</v>
      </c>
      <c r="K168" s="30">
        <f>SUM(K169+K170+K171+K172)</f>
        <v>0</v>
      </c>
      <c r="L168" s="30">
        <f>SUM(L169+L170+L171+L172)</f>
        <v>0</v>
      </c>
      <c r="M168" s="30">
        <f>SUM(M169+M170+M171+M172)</f>
        <v>0</v>
      </c>
      <c r="N168" s="31"/>
      <c r="O168" s="4"/>
      <c r="P168" s="6"/>
    </row>
    <row r="169" spans="1:16" ht="25.5" customHeight="1">
      <c r="A169" s="3"/>
      <c r="B169" s="1" t="s">
        <v>8</v>
      </c>
      <c r="C169" s="16"/>
      <c r="D169" s="2">
        <v>0</v>
      </c>
      <c r="E169" s="2">
        <v>0</v>
      </c>
      <c r="F169" s="2">
        <v>0</v>
      </c>
      <c r="G169" s="59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"/>
      <c r="O169" s="4"/>
      <c r="P169" s="6"/>
    </row>
    <row r="170" spans="1:16" ht="18.75" customHeight="1">
      <c r="A170" s="3"/>
      <c r="B170" s="1" t="s">
        <v>9</v>
      </c>
      <c r="C170" s="16"/>
      <c r="D170" s="2">
        <v>0</v>
      </c>
      <c r="E170" s="2">
        <v>0</v>
      </c>
      <c r="F170" s="2">
        <v>0</v>
      </c>
      <c r="G170" s="59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"/>
      <c r="O170" s="4"/>
      <c r="P170" s="6"/>
    </row>
    <row r="171" spans="1:16" ht="18.75" customHeight="1">
      <c r="A171" s="3"/>
      <c r="B171" s="1" t="s">
        <v>10</v>
      </c>
      <c r="C171" s="16"/>
      <c r="D171" s="2">
        <v>0</v>
      </c>
      <c r="E171" s="2">
        <v>0</v>
      </c>
      <c r="F171" s="2">
        <v>0</v>
      </c>
      <c r="G171" s="59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"/>
      <c r="O171" s="4"/>
      <c r="P171" s="6"/>
    </row>
    <row r="172" spans="1:16" ht="18.75" customHeight="1">
      <c r="A172" s="3"/>
      <c r="B172" s="1" t="s">
        <v>11</v>
      </c>
      <c r="C172" s="16"/>
      <c r="D172" s="2">
        <v>0</v>
      </c>
      <c r="E172" s="2">
        <v>0</v>
      </c>
      <c r="F172" s="2">
        <v>0</v>
      </c>
      <c r="G172" s="59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"/>
      <c r="O172" s="4"/>
      <c r="P172" s="6"/>
    </row>
    <row r="173" spans="1:16" ht="33" customHeight="1">
      <c r="A173" s="27" t="s">
        <v>30</v>
      </c>
      <c r="B173" s="28" t="s">
        <v>95</v>
      </c>
      <c r="C173" s="29"/>
      <c r="D173" s="30">
        <f>SUM(D174:D177)</f>
        <v>47587.41818</v>
      </c>
      <c r="E173" s="30">
        <f aca="true" t="shared" si="65" ref="E173:J173">SUM(E174+E175+E176+E177)</f>
        <v>11078.8</v>
      </c>
      <c r="F173" s="30">
        <f t="shared" si="65"/>
        <v>8294.2</v>
      </c>
      <c r="G173" s="30">
        <f t="shared" si="65"/>
        <v>3456.48336</v>
      </c>
      <c r="H173" s="30">
        <f t="shared" si="65"/>
        <v>4757.93482</v>
      </c>
      <c r="I173" s="30">
        <f t="shared" si="65"/>
        <v>4000</v>
      </c>
      <c r="J173" s="30">
        <f t="shared" si="65"/>
        <v>4000</v>
      </c>
      <c r="K173" s="30">
        <f>SUM(K174+K175+K176+K177)</f>
        <v>4000</v>
      </c>
      <c r="L173" s="30">
        <f>SUM(L174+L175+L176+L177)</f>
        <v>4000</v>
      </c>
      <c r="M173" s="30">
        <f>SUM(M174+M175+M176+M177)</f>
        <v>4000</v>
      </c>
      <c r="N173" s="31"/>
      <c r="O173" s="4"/>
      <c r="P173" s="6"/>
    </row>
    <row r="174" spans="1:15" ht="20.25" customHeight="1">
      <c r="A174" s="3"/>
      <c r="B174" s="1" t="s">
        <v>8</v>
      </c>
      <c r="C174" s="16"/>
      <c r="D174" s="2">
        <f>SUM(D181+D186+D191)</f>
        <v>0</v>
      </c>
      <c r="E174" s="2">
        <f aca="true" t="shared" si="66" ref="E174:J174">SUM(E181++E186+E191)</f>
        <v>0</v>
      </c>
      <c r="F174" s="2">
        <f t="shared" si="66"/>
        <v>0</v>
      </c>
      <c r="G174" s="59">
        <f t="shared" si="66"/>
        <v>0</v>
      </c>
      <c r="H174" s="2">
        <f t="shared" si="66"/>
        <v>0</v>
      </c>
      <c r="I174" s="2">
        <f t="shared" si="66"/>
        <v>0</v>
      </c>
      <c r="J174" s="2">
        <f t="shared" si="66"/>
        <v>0</v>
      </c>
      <c r="K174" s="2">
        <f aca="true" t="shared" si="67" ref="K174:M175">SUM(K181++K186+K191)</f>
        <v>0</v>
      </c>
      <c r="L174" s="2">
        <f t="shared" si="67"/>
        <v>0</v>
      </c>
      <c r="M174" s="2">
        <f t="shared" si="67"/>
        <v>0</v>
      </c>
      <c r="N174" s="1"/>
      <c r="O174" s="4"/>
    </row>
    <row r="175" spans="1:15" ht="20.25" customHeight="1">
      <c r="A175" s="3"/>
      <c r="B175" s="1" t="s">
        <v>9</v>
      </c>
      <c r="C175" s="16"/>
      <c r="D175" s="2">
        <f>SUM(D182+D187+D192)</f>
        <v>3664.2</v>
      </c>
      <c r="E175" s="2">
        <f>SUM(E182+E187+E192)</f>
        <v>3664.2</v>
      </c>
      <c r="F175" s="2">
        <f aca="true" t="shared" si="68" ref="D175:I177">SUM(F182++F187+F192)</f>
        <v>0</v>
      </c>
      <c r="G175" s="59">
        <f t="shared" si="68"/>
        <v>0</v>
      </c>
      <c r="H175" s="2">
        <f t="shared" si="68"/>
        <v>0</v>
      </c>
      <c r="I175" s="2">
        <f t="shared" si="68"/>
        <v>0</v>
      </c>
      <c r="J175" s="2">
        <f>SUM(J182++J187+J192)</f>
        <v>0</v>
      </c>
      <c r="K175" s="2">
        <f t="shared" si="67"/>
        <v>0</v>
      </c>
      <c r="L175" s="2">
        <f t="shared" si="67"/>
        <v>0</v>
      </c>
      <c r="M175" s="2">
        <f t="shared" si="67"/>
        <v>0</v>
      </c>
      <c r="N175" s="1"/>
      <c r="O175" s="4"/>
    </row>
    <row r="176" spans="1:15" ht="20.25" customHeight="1">
      <c r="A176" s="3"/>
      <c r="B176" s="1" t="s">
        <v>10</v>
      </c>
      <c r="C176" s="16"/>
      <c r="D176" s="2">
        <f>SUM(D183+D188+D193)</f>
        <v>43923.21818</v>
      </c>
      <c r="E176" s="2">
        <f>SUM(E183+E188+E193)</f>
        <v>7414.599999999999</v>
      </c>
      <c r="F176" s="2">
        <f>SUM(F183+F188+F193)</f>
        <v>8294.2</v>
      </c>
      <c r="G176" s="59">
        <f>G183+G188</f>
        <v>3456.48336</v>
      </c>
      <c r="H176" s="2">
        <f aca="true" t="shared" si="69" ref="H176:M176">SUM(H183+H188+H193)</f>
        <v>4757.93482</v>
      </c>
      <c r="I176" s="2">
        <f t="shared" si="69"/>
        <v>4000</v>
      </c>
      <c r="J176" s="2">
        <f t="shared" si="69"/>
        <v>4000</v>
      </c>
      <c r="K176" s="2">
        <f t="shared" si="69"/>
        <v>4000</v>
      </c>
      <c r="L176" s="2">
        <f t="shared" si="69"/>
        <v>4000</v>
      </c>
      <c r="M176" s="2">
        <f t="shared" si="69"/>
        <v>4000</v>
      </c>
      <c r="N176" s="2"/>
      <c r="O176" s="4"/>
    </row>
    <row r="177" spans="1:15" ht="20.25" customHeight="1">
      <c r="A177" s="3"/>
      <c r="B177" s="1" t="s">
        <v>11</v>
      </c>
      <c r="C177" s="16"/>
      <c r="D177" s="2">
        <f t="shared" si="68"/>
        <v>0</v>
      </c>
      <c r="E177" s="2">
        <f t="shared" si="68"/>
        <v>0</v>
      </c>
      <c r="F177" s="2">
        <f t="shared" si="68"/>
        <v>0</v>
      </c>
      <c r="G177" s="59">
        <f t="shared" si="68"/>
        <v>0</v>
      </c>
      <c r="H177" s="2">
        <f t="shared" si="68"/>
        <v>0</v>
      </c>
      <c r="I177" s="2">
        <f t="shared" si="68"/>
        <v>0</v>
      </c>
      <c r="J177" s="2">
        <f>SUM(J184++J189+J194)</f>
        <v>0</v>
      </c>
      <c r="K177" s="2">
        <f>SUM(K184++K189+K194)</f>
        <v>0</v>
      </c>
      <c r="L177" s="2">
        <f>SUM(L184++L189+L194)</f>
        <v>0</v>
      </c>
      <c r="M177" s="2">
        <f>SUM(M184++M189+M194)</f>
        <v>0</v>
      </c>
      <c r="N177" s="1"/>
      <c r="O177" s="4"/>
    </row>
    <row r="178" spans="1:15" ht="15.75">
      <c r="A178" s="7"/>
      <c r="B178" s="7"/>
      <c r="C178" s="78" t="s">
        <v>67</v>
      </c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80"/>
      <c r="O178" s="4"/>
    </row>
    <row r="179" spans="1:15" ht="15.75">
      <c r="A179" s="7"/>
      <c r="B179" s="7"/>
      <c r="C179" s="78" t="s">
        <v>68</v>
      </c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80"/>
      <c r="O179" s="4"/>
    </row>
    <row r="180" spans="1:15" ht="54" customHeight="1">
      <c r="A180" s="34" t="s">
        <v>35</v>
      </c>
      <c r="B180" s="54" t="s">
        <v>101</v>
      </c>
      <c r="C180" s="36" t="s">
        <v>44</v>
      </c>
      <c r="D180" s="37">
        <f>SUM(D181:D184)</f>
        <v>3856.3999999999996</v>
      </c>
      <c r="E180" s="37">
        <f aca="true" t="shared" si="70" ref="E180:J180">SUM(E181:E184)</f>
        <v>3856.3999999999996</v>
      </c>
      <c r="F180" s="37">
        <f t="shared" si="70"/>
        <v>0</v>
      </c>
      <c r="G180" s="37">
        <f t="shared" si="70"/>
        <v>0</v>
      </c>
      <c r="H180" s="37">
        <f t="shared" si="70"/>
        <v>0</v>
      </c>
      <c r="I180" s="37">
        <f t="shared" si="70"/>
        <v>0</v>
      </c>
      <c r="J180" s="37">
        <f t="shared" si="70"/>
        <v>0</v>
      </c>
      <c r="K180" s="37">
        <f>SUM(K181:K184)</f>
        <v>0</v>
      </c>
      <c r="L180" s="37">
        <f>SUM(L181:L184)</f>
        <v>0</v>
      </c>
      <c r="M180" s="37">
        <f>SUM(M181:M184)</f>
        <v>0</v>
      </c>
      <c r="N180" s="37"/>
      <c r="O180" s="4"/>
    </row>
    <row r="181" spans="1:15" ht="15.75">
      <c r="A181" s="3"/>
      <c r="B181" s="1" t="s">
        <v>8</v>
      </c>
      <c r="C181" s="1"/>
      <c r="D181" s="2">
        <f>SUM(E181:M181)</f>
        <v>0</v>
      </c>
      <c r="E181" s="2">
        <v>0</v>
      </c>
      <c r="F181" s="2">
        <v>0</v>
      </c>
      <c r="G181" s="59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/>
      <c r="O181" s="4"/>
    </row>
    <row r="182" spans="1:15" ht="15.75">
      <c r="A182" s="3"/>
      <c r="B182" s="1" t="s">
        <v>9</v>
      </c>
      <c r="C182" s="1"/>
      <c r="D182" s="2">
        <f>SUM(E182:M182)</f>
        <v>3664.2</v>
      </c>
      <c r="E182" s="2">
        <v>3664.2</v>
      </c>
      <c r="F182" s="2">
        <v>0</v>
      </c>
      <c r="G182" s="59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/>
      <c r="O182" s="4"/>
    </row>
    <row r="183" spans="1:15" ht="15.75">
      <c r="A183" s="3"/>
      <c r="B183" s="1" t="s">
        <v>10</v>
      </c>
      <c r="C183" s="1"/>
      <c r="D183" s="2">
        <f>SUM(E183:M183)</f>
        <v>192.2</v>
      </c>
      <c r="E183" s="2">
        <v>192.2</v>
      </c>
      <c r="F183" s="2">
        <v>0</v>
      </c>
      <c r="G183" s="59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/>
      <c r="O183" s="4"/>
    </row>
    <row r="184" spans="1:15" ht="15.75">
      <c r="A184" s="3"/>
      <c r="B184" s="1" t="s">
        <v>11</v>
      </c>
      <c r="C184" s="1"/>
      <c r="D184" s="2">
        <f>SUM(E184:M184)</f>
        <v>0</v>
      </c>
      <c r="E184" s="2">
        <v>0</v>
      </c>
      <c r="F184" s="2">
        <v>0</v>
      </c>
      <c r="G184" s="59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/>
      <c r="O184" s="4"/>
    </row>
    <row r="185" spans="1:15" ht="37.5" customHeight="1">
      <c r="A185" s="34" t="s">
        <v>53</v>
      </c>
      <c r="B185" s="35" t="s">
        <v>102</v>
      </c>
      <c r="C185" s="36" t="s">
        <v>44</v>
      </c>
      <c r="D185" s="37">
        <f>SUM(D186:D189)</f>
        <v>36648.118180000005</v>
      </c>
      <c r="E185" s="37">
        <f aca="true" t="shared" si="71" ref="E185:J185">SUM(E186:E189)</f>
        <v>1914</v>
      </c>
      <c r="F185" s="37">
        <f t="shared" si="71"/>
        <v>6519.7</v>
      </c>
      <c r="G185" s="37">
        <f t="shared" si="71"/>
        <v>3456.48336</v>
      </c>
      <c r="H185" s="37">
        <f t="shared" si="71"/>
        <v>4757.93482</v>
      </c>
      <c r="I185" s="37">
        <f t="shared" si="71"/>
        <v>4000</v>
      </c>
      <c r="J185" s="37">
        <f t="shared" si="71"/>
        <v>4000</v>
      </c>
      <c r="K185" s="37">
        <f>SUM(K186:K189)</f>
        <v>4000</v>
      </c>
      <c r="L185" s="37">
        <f>SUM(L186:L189)</f>
        <v>4000</v>
      </c>
      <c r="M185" s="37">
        <f>SUM(M186:M189)</f>
        <v>4000</v>
      </c>
      <c r="N185" s="36" t="s">
        <v>78</v>
      </c>
      <c r="O185" s="4"/>
    </row>
    <row r="186" spans="1:15" ht="15.75">
      <c r="A186" s="7"/>
      <c r="B186" s="10" t="s">
        <v>8</v>
      </c>
      <c r="C186" s="16"/>
      <c r="D186" s="2">
        <f>SUM(E186:M186)</f>
        <v>0</v>
      </c>
      <c r="E186" s="2">
        <v>0</v>
      </c>
      <c r="F186" s="2">
        <v>0</v>
      </c>
      <c r="G186" s="59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"/>
      <c r="O186" s="4"/>
    </row>
    <row r="187" spans="1:15" ht="15.75">
      <c r="A187" s="7"/>
      <c r="B187" s="10" t="s">
        <v>9</v>
      </c>
      <c r="C187" s="16"/>
      <c r="D187" s="2">
        <f>SUM(E187:M187)</f>
        <v>0</v>
      </c>
      <c r="E187" s="2">
        <v>0</v>
      </c>
      <c r="F187" s="2">
        <v>0</v>
      </c>
      <c r="G187" s="59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"/>
      <c r="O187" s="4"/>
    </row>
    <row r="188" spans="1:15" ht="15.75">
      <c r="A188" s="7"/>
      <c r="B188" s="10" t="s">
        <v>10</v>
      </c>
      <c r="C188" s="16"/>
      <c r="D188" s="2">
        <f>SUM(E188:M188)</f>
        <v>36648.118180000005</v>
      </c>
      <c r="E188" s="2">
        <v>1914</v>
      </c>
      <c r="F188" s="2">
        <v>6519.7</v>
      </c>
      <c r="G188" s="59">
        <v>3456.48336</v>
      </c>
      <c r="H188" s="2">
        <v>4757.93482</v>
      </c>
      <c r="I188" s="2">
        <v>4000</v>
      </c>
      <c r="J188" s="2">
        <v>4000</v>
      </c>
      <c r="K188" s="2">
        <v>4000</v>
      </c>
      <c r="L188" s="2">
        <v>4000</v>
      </c>
      <c r="M188" s="2">
        <v>4000</v>
      </c>
      <c r="N188" s="2"/>
      <c r="O188" s="4"/>
    </row>
    <row r="189" spans="1:15" ht="17.25" customHeight="1">
      <c r="A189" s="7"/>
      <c r="B189" s="10" t="s">
        <v>11</v>
      </c>
      <c r="C189" s="16"/>
      <c r="D189" s="2">
        <f>SUM(E189:M189)</f>
        <v>0</v>
      </c>
      <c r="E189" s="2">
        <v>0</v>
      </c>
      <c r="F189" s="2">
        <v>0</v>
      </c>
      <c r="G189" s="59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"/>
      <c r="O189" s="4"/>
    </row>
    <row r="190" spans="1:15" ht="47.25">
      <c r="A190" s="55" t="s">
        <v>57</v>
      </c>
      <c r="B190" s="56" t="s">
        <v>104</v>
      </c>
      <c r="C190" s="36" t="s">
        <v>44</v>
      </c>
      <c r="D190" s="57">
        <f>SUM(D191:D194)</f>
        <v>7082.9</v>
      </c>
      <c r="E190" s="57">
        <f aca="true" t="shared" si="72" ref="E190:J190">SUM(E191:E194)</f>
        <v>5308.4</v>
      </c>
      <c r="F190" s="57">
        <f t="shared" si="72"/>
        <v>1774.5</v>
      </c>
      <c r="G190" s="57">
        <f t="shared" si="72"/>
        <v>0</v>
      </c>
      <c r="H190" s="57">
        <f t="shared" si="72"/>
        <v>0</v>
      </c>
      <c r="I190" s="57">
        <f t="shared" si="72"/>
        <v>0</v>
      </c>
      <c r="J190" s="57">
        <f t="shared" si="72"/>
        <v>0</v>
      </c>
      <c r="K190" s="57">
        <f>SUM(K191:K194)</f>
        <v>0</v>
      </c>
      <c r="L190" s="57">
        <f>SUM(L191:L194)</f>
        <v>0</v>
      </c>
      <c r="M190" s="57">
        <f>SUM(M191:M194)</f>
        <v>0</v>
      </c>
      <c r="N190" s="55" t="s">
        <v>79</v>
      </c>
      <c r="O190" s="4"/>
    </row>
    <row r="191" spans="1:15" ht="15.75">
      <c r="A191" s="16"/>
      <c r="B191" s="10" t="s">
        <v>8</v>
      </c>
      <c r="C191" s="16"/>
      <c r="D191" s="8">
        <f>SUM(E191:M191)</f>
        <v>0</v>
      </c>
      <c r="E191" s="8">
        <v>0</v>
      </c>
      <c r="F191" s="8">
        <v>0</v>
      </c>
      <c r="G191" s="76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16"/>
      <c r="O191" s="4"/>
    </row>
    <row r="192" spans="1:15" ht="15.75">
      <c r="A192" s="16"/>
      <c r="B192" s="10" t="s">
        <v>9</v>
      </c>
      <c r="C192" s="16"/>
      <c r="D192" s="8">
        <f>SUM(E192:M192)</f>
        <v>0</v>
      </c>
      <c r="E192" s="8">
        <v>0</v>
      </c>
      <c r="F192" s="8">
        <v>0</v>
      </c>
      <c r="G192" s="76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16"/>
      <c r="O192" s="4"/>
    </row>
    <row r="193" spans="1:15" ht="15.75">
      <c r="A193" s="16"/>
      <c r="B193" s="10" t="s">
        <v>10</v>
      </c>
      <c r="C193" s="16"/>
      <c r="D193" s="8">
        <f>SUM(E193:M193)</f>
        <v>7082.9</v>
      </c>
      <c r="E193" s="8">
        <v>5308.4</v>
      </c>
      <c r="F193" s="8">
        <v>1774.5</v>
      </c>
      <c r="G193" s="76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17"/>
      <c r="O193" s="4"/>
    </row>
    <row r="194" spans="1:15" ht="18" customHeight="1">
      <c r="A194" s="16"/>
      <c r="B194" s="10" t="s">
        <v>11</v>
      </c>
      <c r="C194" s="16"/>
      <c r="D194" s="8">
        <f>SUM(E194:M194)</f>
        <v>0</v>
      </c>
      <c r="E194" s="8">
        <v>0</v>
      </c>
      <c r="F194" s="8">
        <v>0</v>
      </c>
      <c r="G194" s="76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16"/>
      <c r="O194" s="4"/>
    </row>
    <row r="195" spans="1:15" ht="131.25" customHeight="1">
      <c r="A195" s="23" t="s">
        <v>106</v>
      </c>
      <c r="B195" s="32" t="s">
        <v>113</v>
      </c>
      <c r="C195" s="24"/>
      <c r="D195" s="25">
        <f>SUM(D196:D199)</f>
        <v>0</v>
      </c>
      <c r="E195" s="25">
        <f aca="true" t="shared" si="73" ref="E195:J199">SUM(E200+E217+E222)</f>
        <v>0</v>
      </c>
      <c r="F195" s="25">
        <f t="shared" si="73"/>
        <v>0</v>
      </c>
      <c r="G195" s="25">
        <f t="shared" si="73"/>
        <v>0</v>
      </c>
      <c r="H195" s="25">
        <f t="shared" si="73"/>
        <v>0</v>
      </c>
      <c r="I195" s="25">
        <f t="shared" si="73"/>
        <v>0</v>
      </c>
      <c r="J195" s="25">
        <f t="shared" si="73"/>
        <v>0</v>
      </c>
      <c r="K195" s="25">
        <f aca="true" t="shared" si="74" ref="K195:M199">SUM(K200+K217+K222)</f>
        <v>0</v>
      </c>
      <c r="L195" s="25">
        <f t="shared" si="74"/>
        <v>0</v>
      </c>
      <c r="M195" s="25">
        <f t="shared" si="74"/>
        <v>0</v>
      </c>
      <c r="N195" s="26"/>
      <c r="O195" s="58"/>
    </row>
    <row r="196" spans="1:15" ht="21" customHeight="1">
      <c r="A196" s="3"/>
      <c r="B196" s="1" t="s">
        <v>8</v>
      </c>
      <c r="C196" s="16"/>
      <c r="D196" s="2">
        <f>SUM(D201+D218+D223)</f>
        <v>0</v>
      </c>
      <c r="E196" s="2">
        <f t="shared" si="73"/>
        <v>0</v>
      </c>
      <c r="F196" s="2">
        <f t="shared" si="73"/>
        <v>0</v>
      </c>
      <c r="G196" s="59">
        <f t="shared" si="73"/>
        <v>0</v>
      </c>
      <c r="H196" s="2">
        <f t="shared" si="73"/>
        <v>0</v>
      </c>
      <c r="I196" s="2">
        <f t="shared" si="73"/>
        <v>0</v>
      </c>
      <c r="J196" s="2">
        <f>SUM(J201+J218+J223)</f>
        <v>0</v>
      </c>
      <c r="K196" s="2">
        <f t="shared" si="74"/>
        <v>0</v>
      </c>
      <c r="L196" s="2">
        <f t="shared" si="74"/>
        <v>0</v>
      </c>
      <c r="M196" s="2">
        <f t="shared" si="74"/>
        <v>0</v>
      </c>
      <c r="N196" s="1"/>
      <c r="O196" s="58"/>
    </row>
    <row r="197" spans="1:15" ht="17.25" customHeight="1">
      <c r="A197" s="3"/>
      <c r="B197" s="1" t="s">
        <v>9</v>
      </c>
      <c r="C197" s="16"/>
      <c r="D197" s="2">
        <f>SUM(D202+D219+D224)</f>
        <v>0</v>
      </c>
      <c r="E197" s="2">
        <f t="shared" si="73"/>
        <v>0</v>
      </c>
      <c r="F197" s="2">
        <f t="shared" si="73"/>
        <v>0</v>
      </c>
      <c r="G197" s="59">
        <f t="shared" si="73"/>
        <v>0</v>
      </c>
      <c r="H197" s="2">
        <f t="shared" si="73"/>
        <v>0</v>
      </c>
      <c r="I197" s="2">
        <f t="shared" si="73"/>
        <v>0</v>
      </c>
      <c r="J197" s="2">
        <f>SUM(J202+J219+J224)</f>
        <v>0</v>
      </c>
      <c r="K197" s="2">
        <f t="shared" si="74"/>
        <v>0</v>
      </c>
      <c r="L197" s="2">
        <f t="shared" si="74"/>
        <v>0</v>
      </c>
      <c r="M197" s="2">
        <f t="shared" si="74"/>
        <v>0</v>
      </c>
      <c r="N197" s="1"/>
      <c r="O197" s="58"/>
    </row>
    <row r="198" spans="1:15" ht="17.25" customHeight="1">
      <c r="A198" s="3"/>
      <c r="B198" s="1" t="s">
        <v>10</v>
      </c>
      <c r="C198" s="16"/>
      <c r="D198" s="2">
        <f>SUM(D203+D220+D225)</f>
        <v>0</v>
      </c>
      <c r="E198" s="2">
        <f t="shared" si="73"/>
        <v>0</v>
      </c>
      <c r="F198" s="2">
        <f t="shared" si="73"/>
        <v>0</v>
      </c>
      <c r="G198" s="59">
        <f>SUM(G203+G220+G225)</f>
        <v>0</v>
      </c>
      <c r="H198" s="2">
        <f>H203+H220+H225</f>
        <v>0</v>
      </c>
      <c r="I198" s="2">
        <f t="shared" si="73"/>
        <v>0</v>
      </c>
      <c r="J198" s="2">
        <f>SUM(J203+J220+J225)</f>
        <v>0</v>
      </c>
      <c r="K198" s="2">
        <f t="shared" si="74"/>
        <v>0</v>
      </c>
      <c r="L198" s="2">
        <f t="shared" si="74"/>
        <v>0</v>
      </c>
      <c r="M198" s="2">
        <f t="shared" si="74"/>
        <v>0</v>
      </c>
      <c r="N198" s="1"/>
      <c r="O198" s="58"/>
    </row>
    <row r="199" spans="1:15" ht="15.75" customHeight="1">
      <c r="A199" s="3"/>
      <c r="B199" s="1" t="s">
        <v>11</v>
      </c>
      <c r="C199" s="16"/>
      <c r="D199" s="2">
        <f>SUM(D204+D221+D226)</f>
        <v>0</v>
      </c>
      <c r="E199" s="2">
        <f t="shared" si="73"/>
        <v>0</v>
      </c>
      <c r="F199" s="2">
        <f t="shared" si="73"/>
        <v>0</v>
      </c>
      <c r="G199" s="59">
        <f t="shared" si="73"/>
        <v>0</v>
      </c>
      <c r="H199" s="2">
        <f t="shared" si="73"/>
        <v>0</v>
      </c>
      <c r="I199" s="2">
        <f t="shared" si="73"/>
        <v>0</v>
      </c>
      <c r="J199" s="2">
        <f>SUM(J204+J221+J226)</f>
        <v>0</v>
      </c>
      <c r="K199" s="2">
        <f t="shared" si="74"/>
        <v>0</v>
      </c>
      <c r="L199" s="2">
        <f t="shared" si="74"/>
        <v>0</v>
      </c>
      <c r="M199" s="2">
        <f t="shared" si="74"/>
        <v>0</v>
      </c>
      <c r="N199" s="1"/>
      <c r="O199" s="58"/>
    </row>
    <row r="200" spans="1:15" ht="39" customHeight="1">
      <c r="A200" s="27" t="s">
        <v>107</v>
      </c>
      <c r="B200" s="28" t="s">
        <v>13</v>
      </c>
      <c r="C200" s="29"/>
      <c r="D200" s="30">
        <f aca="true" t="shared" si="75" ref="D200:I200">SUM(D201:D204)</f>
        <v>0</v>
      </c>
      <c r="E200" s="30">
        <f t="shared" si="75"/>
        <v>0</v>
      </c>
      <c r="F200" s="30">
        <f t="shared" si="75"/>
        <v>0</v>
      </c>
      <c r="G200" s="30">
        <f t="shared" si="75"/>
        <v>0</v>
      </c>
      <c r="H200" s="30">
        <f t="shared" si="75"/>
        <v>0</v>
      </c>
      <c r="I200" s="30">
        <f t="shared" si="75"/>
        <v>0</v>
      </c>
      <c r="J200" s="30">
        <f>SUM(J201:J204)</f>
        <v>0</v>
      </c>
      <c r="K200" s="30">
        <f>SUM(K201:K204)</f>
        <v>0</v>
      </c>
      <c r="L200" s="30">
        <f>SUM(L201:L204)</f>
        <v>0</v>
      </c>
      <c r="M200" s="30">
        <f>SUM(M201:M204)</f>
        <v>0</v>
      </c>
      <c r="N200" s="31"/>
      <c r="O200" s="58"/>
    </row>
    <row r="201" spans="1:15" ht="19.5" customHeight="1">
      <c r="A201" s="3"/>
      <c r="B201" s="1" t="s">
        <v>8</v>
      </c>
      <c r="C201" s="16"/>
      <c r="D201" s="2">
        <f aca="true" t="shared" si="76" ref="D201:I204">SUM(D208+D213)</f>
        <v>0</v>
      </c>
      <c r="E201" s="2">
        <f t="shared" si="76"/>
        <v>0</v>
      </c>
      <c r="F201" s="2">
        <f t="shared" si="76"/>
        <v>0</v>
      </c>
      <c r="G201" s="59">
        <f t="shared" si="76"/>
        <v>0</v>
      </c>
      <c r="H201" s="2">
        <f t="shared" si="76"/>
        <v>0</v>
      </c>
      <c r="I201" s="2">
        <f t="shared" si="76"/>
        <v>0</v>
      </c>
      <c r="J201" s="2">
        <f aca="true" t="shared" si="77" ref="J201:M204">SUM(J208+J213)</f>
        <v>0</v>
      </c>
      <c r="K201" s="2">
        <f t="shared" si="77"/>
        <v>0</v>
      </c>
      <c r="L201" s="2">
        <f t="shared" si="77"/>
        <v>0</v>
      </c>
      <c r="M201" s="2">
        <f t="shared" si="77"/>
        <v>0</v>
      </c>
      <c r="N201" s="1"/>
      <c r="O201" s="58"/>
    </row>
    <row r="202" spans="1:15" ht="15.75">
      <c r="A202" s="3"/>
      <c r="B202" s="1" t="s">
        <v>9</v>
      </c>
      <c r="C202" s="16"/>
      <c r="D202" s="2">
        <f t="shared" si="76"/>
        <v>0</v>
      </c>
      <c r="E202" s="2">
        <f t="shared" si="76"/>
        <v>0</v>
      </c>
      <c r="F202" s="2">
        <f t="shared" si="76"/>
        <v>0</v>
      </c>
      <c r="G202" s="59">
        <f t="shared" si="76"/>
        <v>0</v>
      </c>
      <c r="H202" s="2">
        <f t="shared" si="76"/>
        <v>0</v>
      </c>
      <c r="I202" s="2">
        <f t="shared" si="76"/>
        <v>0</v>
      </c>
      <c r="J202" s="2">
        <f t="shared" si="77"/>
        <v>0</v>
      </c>
      <c r="K202" s="2">
        <f t="shared" si="77"/>
        <v>0</v>
      </c>
      <c r="L202" s="2">
        <f t="shared" si="77"/>
        <v>0</v>
      </c>
      <c r="M202" s="2">
        <f t="shared" si="77"/>
        <v>0</v>
      </c>
      <c r="N202" s="1"/>
      <c r="O202" s="58"/>
    </row>
    <row r="203" spans="1:15" ht="15.75">
      <c r="A203" s="3"/>
      <c r="B203" s="1" t="s">
        <v>10</v>
      </c>
      <c r="C203" s="16"/>
      <c r="D203" s="2">
        <f t="shared" si="76"/>
        <v>0</v>
      </c>
      <c r="E203" s="2">
        <f t="shared" si="76"/>
        <v>0</v>
      </c>
      <c r="F203" s="2">
        <f t="shared" si="76"/>
        <v>0</v>
      </c>
      <c r="G203" s="59">
        <f t="shared" si="76"/>
        <v>0</v>
      </c>
      <c r="H203" s="2">
        <f>SUM(H210+H215)</f>
        <v>0</v>
      </c>
      <c r="I203" s="2">
        <f t="shared" si="76"/>
        <v>0</v>
      </c>
      <c r="J203" s="2">
        <f t="shared" si="77"/>
        <v>0</v>
      </c>
      <c r="K203" s="2">
        <f t="shared" si="77"/>
        <v>0</v>
      </c>
      <c r="L203" s="2">
        <f t="shared" si="77"/>
        <v>0</v>
      </c>
      <c r="M203" s="2">
        <f t="shared" si="77"/>
        <v>0</v>
      </c>
      <c r="N203" s="1"/>
      <c r="O203" s="58"/>
    </row>
    <row r="204" spans="1:15" ht="15.75">
      <c r="A204" s="3"/>
      <c r="B204" s="1" t="s">
        <v>11</v>
      </c>
      <c r="C204" s="16"/>
      <c r="D204" s="2">
        <f t="shared" si="76"/>
        <v>0</v>
      </c>
      <c r="E204" s="2">
        <f t="shared" si="76"/>
        <v>0</v>
      </c>
      <c r="F204" s="2">
        <f t="shared" si="76"/>
        <v>0</v>
      </c>
      <c r="G204" s="59">
        <f t="shared" si="76"/>
        <v>0</v>
      </c>
      <c r="H204" s="2">
        <f>SUM(H211+H216)</f>
        <v>0</v>
      </c>
      <c r="I204" s="2">
        <f t="shared" si="76"/>
        <v>0</v>
      </c>
      <c r="J204" s="2">
        <f t="shared" si="77"/>
        <v>0</v>
      </c>
      <c r="K204" s="2">
        <f t="shared" si="77"/>
        <v>0</v>
      </c>
      <c r="L204" s="2">
        <f t="shared" si="77"/>
        <v>0</v>
      </c>
      <c r="M204" s="2">
        <f t="shared" si="77"/>
        <v>0</v>
      </c>
      <c r="N204" s="1"/>
      <c r="O204" s="58"/>
    </row>
    <row r="205" spans="1:14" ht="16.5" customHeight="1">
      <c r="A205" s="7"/>
      <c r="B205" s="7"/>
      <c r="C205" s="78" t="s">
        <v>112</v>
      </c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80"/>
    </row>
    <row r="206" spans="1:14" ht="35.25" customHeight="1">
      <c r="A206" s="7"/>
      <c r="B206" s="7"/>
      <c r="C206" s="78" t="s">
        <v>115</v>
      </c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80"/>
    </row>
    <row r="207" spans="1:14" ht="47.25">
      <c r="A207" s="34" t="s">
        <v>108</v>
      </c>
      <c r="B207" s="54" t="s">
        <v>105</v>
      </c>
      <c r="C207" s="36" t="s">
        <v>44</v>
      </c>
      <c r="D207" s="37">
        <f>SUM(D208:D211)</f>
        <v>0</v>
      </c>
      <c r="E207" s="37">
        <f aca="true" t="shared" si="78" ref="E207:M207">SUM(E208:E211)</f>
        <v>0</v>
      </c>
      <c r="F207" s="37">
        <f t="shared" si="78"/>
        <v>0</v>
      </c>
      <c r="G207" s="37">
        <f t="shared" si="78"/>
        <v>0</v>
      </c>
      <c r="H207" s="37">
        <f t="shared" si="78"/>
        <v>0</v>
      </c>
      <c r="I207" s="37">
        <f t="shared" si="78"/>
        <v>0</v>
      </c>
      <c r="J207" s="37">
        <f t="shared" si="78"/>
        <v>0</v>
      </c>
      <c r="K207" s="37">
        <f t="shared" si="78"/>
        <v>0</v>
      </c>
      <c r="L207" s="37">
        <f t="shared" si="78"/>
        <v>0</v>
      </c>
      <c r="M207" s="37">
        <f t="shared" si="78"/>
        <v>0</v>
      </c>
      <c r="N207" s="37"/>
    </row>
    <row r="208" spans="1:14" ht="15.75">
      <c r="A208" s="3"/>
      <c r="B208" s="1" t="s">
        <v>8</v>
      </c>
      <c r="C208" s="1"/>
      <c r="D208" s="2">
        <f>SUM(E208:M208)</f>
        <v>0</v>
      </c>
      <c r="E208" s="2">
        <v>0</v>
      </c>
      <c r="F208" s="2">
        <v>0</v>
      </c>
      <c r="G208" s="59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/>
    </row>
    <row r="209" spans="1:14" ht="15.75">
      <c r="A209" s="3"/>
      <c r="B209" s="1" t="s">
        <v>9</v>
      </c>
      <c r="C209" s="1"/>
      <c r="D209" s="2">
        <f>SUM(E209:M209)</f>
        <v>0</v>
      </c>
      <c r="E209" s="2">
        <v>0</v>
      </c>
      <c r="F209" s="2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59">
        <v>0</v>
      </c>
      <c r="M209" s="59">
        <v>0</v>
      </c>
      <c r="N209" s="2"/>
    </row>
    <row r="210" spans="1:14" ht="15.75">
      <c r="A210" s="3"/>
      <c r="B210" s="1" t="s">
        <v>10</v>
      </c>
      <c r="C210" s="1"/>
      <c r="D210" s="2">
        <f>SUM(E210:M210)</f>
        <v>0</v>
      </c>
      <c r="E210" s="2">
        <v>0</v>
      </c>
      <c r="F210" s="2">
        <v>0</v>
      </c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59">
        <v>0</v>
      </c>
      <c r="N210" s="2"/>
    </row>
    <row r="211" spans="1:14" ht="15.75">
      <c r="A211" s="3"/>
      <c r="B211" s="1" t="s">
        <v>11</v>
      </c>
      <c r="C211" s="1"/>
      <c r="D211" s="2">
        <f>SUM(E211:M211)</f>
        <v>0</v>
      </c>
      <c r="E211" s="2">
        <v>0</v>
      </c>
      <c r="F211" s="2">
        <v>0</v>
      </c>
      <c r="G211" s="59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/>
    </row>
    <row r="212" spans="1:14" ht="47.25">
      <c r="A212" s="34" t="s">
        <v>109</v>
      </c>
      <c r="B212" s="51" t="s">
        <v>114</v>
      </c>
      <c r="C212" s="36" t="s">
        <v>44</v>
      </c>
      <c r="D212" s="37">
        <f>SUM(D213:D216)</f>
        <v>0</v>
      </c>
      <c r="E212" s="37">
        <f aca="true" t="shared" si="79" ref="E212:M212">SUM(E213:E216)</f>
        <v>0</v>
      </c>
      <c r="F212" s="37">
        <f t="shared" si="79"/>
        <v>0</v>
      </c>
      <c r="G212" s="37">
        <f t="shared" si="79"/>
        <v>0</v>
      </c>
      <c r="H212" s="37">
        <f t="shared" si="79"/>
        <v>0</v>
      </c>
      <c r="I212" s="37">
        <f t="shared" si="79"/>
        <v>0</v>
      </c>
      <c r="J212" s="37">
        <f t="shared" si="79"/>
        <v>0</v>
      </c>
      <c r="K212" s="37">
        <f t="shared" si="79"/>
        <v>0</v>
      </c>
      <c r="L212" s="37">
        <f t="shared" si="79"/>
        <v>0</v>
      </c>
      <c r="M212" s="37">
        <f t="shared" si="79"/>
        <v>0</v>
      </c>
      <c r="N212" s="36"/>
    </row>
    <row r="213" spans="1:14" ht="15.75">
      <c r="A213" s="7"/>
      <c r="B213" s="10" t="s">
        <v>8</v>
      </c>
      <c r="C213" s="16"/>
      <c r="D213" s="2">
        <f>SUM(E213:M213)</f>
        <v>0</v>
      </c>
      <c r="E213" s="2">
        <v>0</v>
      </c>
      <c r="F213" s="2">
        <v>0</v>
      </c>
      <c r="G213" s="59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"/>
    </row>
    <row r="214" spans="1:14" ht="15.75">
      <c r="A214" s="7"/>
      <c r="B214" s="10" t="s">
        <v>9</v>
      </c>
      <c r="C214" s="16"/>
      <c r="D214" s="2">
        <f>SUM(E214:M214)</f>
        <v>0</v>
      </c>
      <c r="E214" s="2">
        <v>0</v>
      </c>
      <c r="F214" s="2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1"/>
    </row>
    <row r="215" spans="1:14" ht="15.75">
      <c r="A215" s="7"/>
      <c r="B215" s="10" t="s">
        <v>10</v>
      </c>
      <c r="C215" s="16"/>
      <c r="D215" s="2">
        <f>SUM(E215:M215)</f>
        <v>0</v>
      </c>
      <c r="E215" s="2">
        <v>0</v>
      </c>
      <c r="F215" s="2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0</v>
      </c>
      <c r="L215" s="59">
        <v>0</v>
      </c>
      <c r="M215" s="59">
        <v>0</v>
      </c>
      <c r="N215" s="2"/>
    </row>
    <row r="216" spans="1:14" ht="15.75">
      <c r="A216" s="7"/>
      <c r="B216" s="10" t="s">
        <v>11</v>
      </c>
      <c r="C216" s="16"/>
      <c r="D216" s="2">
        <f>SUM(E216:M216)</f>
        <v>0</v>
      </c>
      <c r="E216" s="2">
        <v>0</v>
      </c>
      <c r="F216" s="2">
        <v>0</v>
      </c>
      <c r="G216" s="59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"/>
    </row>
    <row r="217" spans="1:15" ht="63.75" customHeight="1">
      <c r="A217" s="27" t="s">
        <v>110</v>
      </c>
      <c r="B217" s="28" t="s">
        <v>14</v>
      </c>
      <c r="C217" s="29"/>
      <c r="D217" s="30">
        <f aca="true" t="shared" si="80" ref="D217:I217">SUM(D218+D219+D220+D221)</f>
        <v>0</v>
      </c>
      <c r="E217" s="30">
        <f t="shared" si="80"/>
        <v>0</v>
      </c>
      <c r="F217" s="30">
        <f t="shared" si="80"/>
        <v>0</v>
      </c>
      <c r="G217" s="30">
        <f t="shared" si="80"/>
        <v>0</v>
      </c>
      <c r="H217" s="30">
        <f t="shared" si="80"/>
        <v>0</v>
      </c>
      <c r="I217" s="30">
        <f t="shared" si="80"/>
        <v>0</v>
      </c>
      <c r="J217" s="30">
        <f>SUM(J218+J219+J220+J221)</f>
        <v>0</v>
      </c>
      <c r="K217" s="30">
        <f>SUM(K218+K219+K220+K221)</f>
        <v>0</v>
      </c>
      <c r="L217" s="30">
        <f>SUM(L218+L219+L220+L221)</f>
        <v>0</v>
      </c>
      <c r="M217" s="30">
        <f>SUM(M218+M219+M220+M221)</f>
        <v>0</v>
      </c>
      <c r="N217" s="31"/>
      <c r="O217" s="58"/>
    </row>
    <row r="218" spans="1:15" ht="20.25" customHeight="1">
      <c r="A218" s="3"/>
      <c r="B218" s="1" t="s">
        <v>8</v>
      </c>
      <c r="C218" s="16"/>
      <c r="D218" s="2">
        <f>SUM(E218:M219)</f>
        <v>0</v>
      </c>
      <c r="E218" s="2">
        <v>0</v>
      </c>
      <c r="F218" s="2">
        <v>0</v>
      </c>
      <c r="G218" s="59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"/>
      <c r="O218" s="58"/>
    </row>
    <row r="219" spans="1:15" ht="15.75">
      <c r="A219" s="3"/>
      <c r="B219" s="1" t="s">
        <v>9</v>
      </c>
      <c r="C219" s="16"/>
      <c r="D219" s="2">
        <f>SUM(E219:M220)</f>
        <v>0</v>
      </c>
      <c r="E219" s="2">
        <v>0</v>
      </c>
      <c r="F219" s="2">
        <v>0</v>
      </c>
      <c r="G219" s="59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"/>
      <c r="O219" s="58"/>
    </row>
    <row r="220" spans="1:15" ht="15.75">
      <c r="A220" s="3"/>
      <c r="B220" s="1" t="s">
        <v>10</v>
      </c>
      <c r="C220" s="16"/>
      <c r="D220" s="2">
        <f>SUM(E220:M221)</f>
        <v>0</v>
      </c>
      <c r="E220" s="2">
        <v>0</v>
      </c>
      <c r="F220" s="2">
        <v>0</v>
      </c>
      <c r="G220" s="59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"/>
      <c r="O220" s="58"/>
    </row>
    <row r="221" spans="1:15" ht="15.75">
      <c r="A221" s="3"/>
      <c r="B221" s="1" t="s">
        <v>11</v>
      </c>
      <c r="C221" s="16"/>
      <c r="D221" s="2">
        <f>SUM(E221:M222)</f>
        <v>0</v>
      </c>
      <c r="E221" s="2">
        <v>0</v>
      </c>
      <c r="F221" s="2">
        <v>0</v>
      </c>
      <c r="G221" s="59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"/>
      <c r="O221" s="58"/>
    </row>
    <row r="222" spans="1:15" ht="31.5">
      <c r="A222" s="27" t="s">
        <v>111</v>
      </c>
      <c r="B222" s="28" t="s">
        <v>95</v>
      </c>
      <c r="C222" s="29"/>
      <c r="D222" s="30">
        <f aca="true" t="shared" si="81" ref="D222:I222">D223+D224+D225+D226</f>
        <v>0</v>
      </c>
      <c r="E222" s="30">
        <f t="shared" si="81"/>
        <v>0</v>
      </c>
      <c r="F222" s="30">
        <f t="shared" si="81"/>
        <v>0</v>
      </c>
      <c r="G222" s="30">
        <f t="shared" si="81"/>
        <v>0</v>
      </c>
      <c r="H222" s="30">
        <f t="shared" si="81"/>
        <v>0</v>
      </c>
      <c r="I222" s="30">
        <f t="shared" si="81"/>
        <v>0</v>
      </c>
      <c r="J222" s="30">
        <f>J223+J224+J225+J226</f>
        <v>0</v>
      </c>
      <c r="K222" s="30">
        <f>K223+K224+K225+K226</f>
        <v>0</v>
      </c>
      <c r="L222" s="30">
        <f>L223+L224+L225+L226</f>
        <v>0</v>
      </c>
      <c r="M222" s="30">
        <f>M223+M224+M225+M226</f>
        <v>0</v>
      </c>
      <c r="N222" s="31"/>
      <c r="O222" s="58"/>
    </row>
    <row r="223" spans="1:14" ht="15.75">
      <c r="A223" s="3"/>
      <c r="B223" s="1" t="s">
        <v>8</v>
      </c>
      <c r="C223" s="16"/>
      <c r="D223" s="2">
        <f>SUM(E223:M223)</f>
        <v>0</v>
      </c>
      <c r="E223" s="2">
        <f>E208+E213</f>
        <v>0</v>
      </c>
      <c r="F223" s="2">
        <f>F208+F213</f>
        <v>0</v>
      </c>
      <c r="G223" s="59">
        <f>G208+G213</f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"/>
    </row>
    <row r="224" spans="1:14" ht="15.75">
      <c r="A224" s="3"/>
      <c r="B224" s="1" t="s">
        <v>9</v>
      </c>
      <c r="C224" s="16"/>
      <c r="D224" s="2">
        <f>SUM(E224:M224)</f>
        <v>0</v>
      </c>
      <c r="E224" s="2">
        <f aca="true" t="shared" si="82" ref="E224:G226">E209+E214</f>
        <v>0</v>
      </c>
      <c r="F224" s="2">
        <f t="shared" si="82"/>
        <v>0</v>
      </c>
      <c r="G224" s="59">
        <f t="shared" si="82"/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"/>
    </row>
    <row r="225" spans="1:14" ht="15.75">
      <c r="A225" s="3"/>
      <c r="B225" s="1" t="s">
        <v>10</v>
      </c>
      <c r="C225" s="16"/>
      <c r="D225" s="2">
        <f>SUM(E225:M225)</f>
        <v>0</v>
      </c>
      <c r="E225" s="2">
        <f aca="true" t="shared" si="83" ref="E225:J225">E230</f>
        <v>0</v>
      </c>
      <c r="F225" s="2">
        <f t="shared" si="83"/>
        <v>0</v>
      </c>
      <c r="G225" s="59">
        <f t="shared" si="83"/>
        <v>0</v>
      </c>
      <c r="H225" s="2">
        <f t="shared" si="83"/>
        <v>0</v>
      </c>
      <c r="I225" s="2">
        <f t="shared" si="83"/>
        <v>0</v>
      </c>
      <c r="J225" s="2">
        <f t="shared" si="83"/>
        <v>0</v>
      </c>
      <c r="K225" s="2">
        <f aca="true" t="shared" si="84" ref="K225:M226">K230</f>
        <v>0</v>
      </c>
      <c r="L225" s="2">
        <f t="shared" si="84"/>
        <v>0</v>
      </c>
      <c r="M225" s="2">
        <f t="shared" si="84"/>
        <v>0</v>
      </c>
      <c r="N225" s="2"/>
    </row>
    <row r="226" spans="1:14" ht="15.75">
      <c r="A226" s="3"/>
      <c r="B226" s="1" t="s">
        <v>11</v>
      </c>
      <c r="C226" s="16"/>
      <c r="D226" s="2">
        <f>SUM(E226:M226)</f>
        <v>0</v>
      </c>
      <c r="E226" s="2">
        <f t="shared" si="82"/>
        <v>0</v>
      </c>
      <c r="F226" s="2">
        <f t="shared" si="82"/>
        <v>0</v>
      </c>
      <c r="G226" s="59">
        <f t="shared" si="82"/>
        <v>0</v>
      </c>
      <c r="H226" s="2">
        <v>0</v>
      </c>
      <c r="I226" s="2">
        <v>0</v>
      </c>
      <c r="J226" s="2">
        <f>J231</f>
        <v>0</v>
      </c>
      <c r="K226" s="2">
        <f t="shared" si="84"/>
        <v>0</v>
      </c>
      <c r="L226" s="2">
        <f t="shared" si="84"/>
        <v>0</v>
      </c>
      <c r="M226" s="2">
        <f t="shared" si="84"/>
        <v>0</v>
      </c>
      <c r="N226" s="1"/>
    </row>
    <row r="227" spans="1:14" ht="63">
      <c r="A227" s="64" t="s">
        <v>116</v>
      </c>
      <c r="B227" s="51" t="s">
        <v>117</v>
      </c>
      <c r="C227" s="36" t="s">
        <v>44</v>
      </c>
      <c r="D227" s="37">
        <f>SUM(D228:D231)</f>
        <v>0</v>
      </c>
      <c r="E227" s="37">
        <f>SUM(E228+E229+E230+E231)</f>
        <v>0</v>
      </c>
      <c r="F227" s="37">
        <f>SUM(F228+F229+F230+F231)</f>
        <v>0</v>
      </c>
      <c r="G227" s="37">
        <f>SUM(G228+G229+G230+G231)</f>
        <v>0</v>
      </c>
      <c r="H227" s="37">
        <f>SUM(H228+H229+H230+H231)</f>
        <v>0</v>
      </c>
      <c r="I227" s="37">
        <f>I228+I229+I230+I231</f>
        <v>0</v>
      </c>
      <c r="J227" s="37">
        <f>J228+J229+J230+J231</f>
        <v>0</v>
      </c>
      <c r="K227" s="37">
        <f>K228+K229+K230+K231</f>
        <v>0</v>
      </c>
      <c r="L227" s="37">
        <f>L228+L229+L230+L231</f>
        <v>0</v>
      </c>
      <c r="M227" s="37">
        <f>M228+M229+M230+M231</f>
        <v>0</v>
      </c>
      <c r="N227" s="36"/>
    </row>
    <row r="228" spans="1:14" ht="15.75">
      <c r="A228" s="61"/>
      <c r="B228" s="62" t="s">
        <v>8</v>
      </c>
      <c r="C228" s="63"/>
      <c r="D228" s="59">
        <f>SUM(E228:M228)</f>
        <v>0</v>
      </c>
      <c r="E228" s="59">
        <f aca="true" t="shared" si="85" ref="E228:G229">E213+E218</f>
        <v>0</v>
      </c>
      <c r="F228" s="59">
        <f t="shared" si="85"/>
        <v>0</v>
      </c>
      <c r="G228" s="59">
        <f t="shared" si="85"/>
        <v>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59">
        <v>0</v>
      </c>
      <c r="N228" s="62"/>
    </row>
    <row r="229" spans="1:14" ht="15.75">
      <c r="A229" s="61"/>
      <c r="B229" s="62" t="s">
        <v>9</v>
      </c>
      <c r="C229" s="63"/>
      <c r="D229" s="59">
        <f>SUM(E229:M229)</f>
        <v>0</v>
      </c>
      <c r="E229" s="59">
        <f t="shared" si="85"/>
        <v>0</v>
      </c>
      <c r="F229" s="59">
        <f t="shared" si="85"/>
        <v>0</v>
      </c>
      <c r="G229" s="59">
        <f t="shared" si="85"/>
        <v>0</v>
      </c>
      <c r="H229" s="59">
        <v>0</v>
      </c>
      <c r="I229" s="59">
        <v>0</v>
      </c>
      <c r="J229" s="59">
        <v>0</v>
      </c>
      <c r="K229" s="59">
        <v>0</v>
      </c>
      <c r="L229" s="59">
        <v>0</v>
      </c>
      <c r="M229" s="59">
        <v>0</v>
      </c>
      <c r="N229" s="62"/>
    </row>
    <row r="230" spans="1:14" ht="15.75">
      <c r="A230" s="61"/>
      <c r="B230" s="62" t="s">
        <v>10</v>
      </c>
      <c r="C230" s="63"/>
      <c r="D230" s="59">
        <f>SUM(E230:M230)</f>
        <v>0</v>
      </c>
      <c r="E230" s="59">
        <f>E215+E220</f>
        <v>0</v>
      </c>
      <c r="F230" s="59">
        <f>F215+F220</f>
        <v>0</v>
      </c>
      <c r="G230" s="59">
        <v>0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59">
        <v>0</v>
      </c>
      <c r="N230" s="59"/>
    </row>
    <row r="231" spans="1:14" ht="15.75">
      <c r="A231" s="61"/>
      <c r="B231" s="62" t="s">
        <v>11</v>
      </c>
      <c r="C231" s="63"/>
      <c r="D231" s="59">
        <f>SUM(E231:M231)</f>
        <v>0</v>
      </c>
      <c r="E231" s="59">
        <f>E216+E221</f>
        <v>0</v>
      </c>
      <c r="F231" s="59">
        <f>F216+F221</f>
        <v>0</v>
      </c>
      <c r="G231" s="59">
        <f>G216+G221</f>
        <v>0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59">
        <v>0</v>
      </c>
      <c r="N231" s="62"/>
    </row>
  </sheetData>
  <sheetProtection/>
  <mergeCells count="25">
    <mergeCell ref="F4:I4"/>
    <mergeCell ref="A10:A11"/>
    <mergeCell ref="B10:B11"/>
    <mergeCell ref="F5:N5"/>
    <mergeCell ref="C10:C11"/>
    <mergeCell ref="B6:N6"/>
    <mergeCell ref="N10:N11"/>
    <mergeCell ref="C65:N65"/>
    <mergeCell ref="C178:N178"/>
    <mergeCell ref="C71:N71"/>
    <mergeCell ref="C125:N125"/>
    <mergeCell ref="B7:N7"/>
    <mergeCell ref="B8:N8"/>
    <mergeCell ref="C54:N54"/>
    <mergeCell ref="C9:I9"/>
    <mergeCell ref="C53:N53"/>
    <mergeCell ref="D10:J10"/>
    <mergeCell ref="C205:N205"/>
    <mergeCell ref="C206:N206"/>
    <mergeCell ref="C179:N179"/>
    <mergeCell ref="C107:N107"/>
    <mergeCell ref="C108:N108"/>
    <mergeCell ref="C119:N119"/>
    <mergeCell ref="C152:N152"/>
    <mergeCell ref="C151:N151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2019-01-28T04:58:42Z</cp:lastPrinted>
  <dcterms:created xsi:type="dcterms:W3CDTF">2014-04-17T10:23:22Z</dcterms:created>
  <dcterms:modified xsi:type="dcterms:W3CDTF">2019-01-28T05:00:32Z</dcterms:modified>
  <cp:category/>
  <cp:version/>
  <cp:contentType/>
  <cp:contentStatus/>
</cp:coreProperties>
</file>