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6" i="1" l="1"/>
  <c r="C26" i="1"/>
  <c r="E30" i="1"/>
  <c r="C24" i="2"/>
  <c r="D24" i="2"/>
  <c r="D23" i="2" l="1"/>
  <c r="C23" i="2"/>
  <c r="E20" i="2"/>
  <c r="E16" i="2"/>
  <c r="D45" i="1" l="1"/>
  <c r="C45" i="1"/>
  <c r="E46" i="1"/>
  <c r="C8" i="2" l="1"/>
  <c r="D8" i="2"/>
  <c r="C48" i="1" l="1"/>
  <c r="C41" i="1"/>
  <c r="C39" i="1"/>
  <c r="C37" i="1"/>
  <c r="C31" i="1"/>
  <c r="C21" i="1"/>
  <c r="C18" i="1"/>
  <c r="C16" i="1"/>
  <c r="D8" i="1"/>
  <c r="C8" i="1"/>
  <c r="D41" i="1"/>
  <c r="C50" i="1" l="1"/>
  <c r="E12" i="1"/>
  <c r="D18" i="1" l="1"/>
  <c r="E43" i="1" l="1"/>
  <c r="D39" i="1"/>
  <c r="D48" i="1" l="1"/>
  <c r="D37" i="1"/>
  <c r="D31" i="1"/>
  <c r="D21" i="1"/>
  <c r="D16" i="1"/>
  <c r="E8" i="1"/>
  <c r="D31" i="2"/>
  <c r="D50" i="1" l="1"/>
  <c r="C31" i="2"/>
  <c r="E27" i="2" l="1"/>
  <c r="E26" i="2"/>
  <c r="E25" i="2"/>
  <c r="E24" i="2"/>
  <c r="E23" i="2"/>
  <c r="E21" i="2"/>
  <c r="E19" i="2"/>
  <c r="E17" i="2"/>
  <c r="E15" i="2"/>
  <c r="E14" i="2"/>
  <c r="E13" i="2"/>
  <c r="E11" i="2"/>
  <c r="E10" i="2"/>
  <c r="E9" i="2"/>
  <c r="E49" i="1"/>
  <c r="E47" i="1"/>
  <c r="E44" i="1"/>
  <c r="E42" i="1"/>
  <c r="E40" i="1"/>
  <c r="E38" i="1"/>
  <c r="E36" i="1"/>
  <c r="E35" i="1"/>
  <c r="E34" i="1"/>
  <c r="E33" i="1"/>
  <c r="E32" i="1"/>
  <c r="E29" i="1"/>
  <c r="E28" i="1"/>
  <c r="E27" i="1"/>
  <c r="E25" i="1"/>
  <c r="E24" i="1"/>
  <c r="E23" i="1"/>
  <c r="E22" i="1"/>
  <c r="E20" i="1"/>
  <c r="E19" i="1"/>
  <c r="E17" i="1"/>
  <c r="E15" i="1"/>
  <c r="E14" i="1"/>
  <c r="E13" i="1"/>
  <c r="E11" i="1"/>
  <c r="E10" i="1"/>
  <c r="E9" i="1"/>
  <c r="E41" i="1" l="1"/>
  <c r="E26" i="1"/>
  <c r="E39" i="1"/>
  <c r="E45" i="1"/>
  <c r="E37" i="1"/>
  <c r="E16" i="1"/>
  <c r="E21" i="1"/>
  <c r="E48" i="1"/>
  <c r="E18" i="1"/>
  <c r="E31" i="1"/>
  <c r="E8" i="2"/>
  <c r="E31" i="2"/>
  <c r="E50" i="1" l="1"/>
</calcChain>
</file>

<file path=xl/sharedStrings.xml><?xml version="1.0" encoding="utf-8"?>
<sst xmlns="http://schemas.openxmlformats.org/spreadsheetml/2006/main" count="154" uniqueCount="142">
  <si>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</si>
  <si>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</si>
  <si>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</si>
  <si>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</si>
  <si>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</si>
  <si>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</si>
  <si>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</si>
  <si>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</si>
  <si>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</si>
  <si>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</si>
  <si>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</si>
  <si>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</si>
  <si>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</si>
  <si>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</si>
  <si>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</si>
  <si>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</si>
  <si>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</si>
  <si>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</si>
  <si>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</si>
  <si>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</si>
  <si>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</si>
  <si>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</si>
  <si>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</si>
  <si>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</si>
  <si>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</si>
  <si>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</si>
  <si>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</si>
  <si>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</si>
  <si>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</si>
  <si>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</si>
  <si>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</si>
  <si>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</si>
  <si>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</si>
  <si>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</si>
  <si>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</si>
  <si>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</si>
  <si>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</si>
  <si>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</si>
  <si>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</si>
  <si>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</si>
  <si>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</si>
  <si>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</si>
  <si>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</si>
  <si>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</si>
  <si>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</si>
  <si>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</si>
  <si>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</si>
  <si>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</si>
  <si>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</si>
  <si>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</si>
  <si>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</si>
  <si>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</si>
  <si>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</si>
  <si>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</si>
  <si>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</si>
  <si>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</si>
  <si>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</si>
  <si>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</si>
  <si>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</si>
  <si>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</si>
  <si>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</si>
  <si>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</si>
  <si>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</si>
  <si>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</si>
  <si>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</si>
  <si>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</si>
  <si>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</si>
  <si>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</si>
  <si>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</si>
  <si>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</si>
  <si>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</si>
  <si>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</si>
  <si>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</si>
  <si>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</si>
  <si>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</si>
  <si>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</si>
  <si>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</si>
  <si>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</si>
  <si>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</si>
  <si>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</si>
  <si>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</si>
  <si>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</si>
  <si>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</si>
  <si>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</si>
  <si>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</si>
  <si>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</si>
  <si>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</si>
  <si>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</si>
  <si>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</si>
  <si>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</si>
  <si>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</si>
  <si>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</si>
  <si>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</si>
  <si>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</si>
  <si>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</si>
  <si>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</si>
  <si>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</si>
  <si>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</si>
  <si>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</si>
  <si>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</si>
  <si>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</si>
  <si>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</si>
  <si>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</si>
  <si>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</si>
  <si>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</si>
  <si>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</si>
  <si>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</si>
  <si>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</si>
  <si>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</si>
  <si>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</si>
  <si>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</si>
  <si>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</si>
  <si>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</si>
  <si>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</si>
  <si>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</si>
  <si>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</si>
  <si>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</si>
  <si>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</si>
  <si>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</si>
  <si>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</si>
  <si>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</si>
  <si>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</si>
  <si>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</si>
  <si>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</si>
  <si>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</si>
  <si>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</si>
  <si>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</si>
  <si>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</si>
  <si>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</si>
  <si>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</si>
  <si>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</si>
  <si>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</si>
  <si>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</si>
  <si>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</si>
  <si>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</si>
  <si>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</si>
  <si>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</si>
  <si>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Земельный налог</t>
  </si>
  <si>
    <t>11 01</t>
  </si>
  <si>
    <t>на 01.02.2024 год</t>
  </si>
  <si>
    <t>05 05</t>
  </si>
  <si>
    <t>Другие вопросы в области жилищно-комунального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</si>
</sst>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1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6" fillId="0" borderId="0" xfId="0" applyFont="1" applyFill="1"/>
    <xf numFmtId="0" fontId="1" fillId="0" borderId="1" xfId="0" applyFont="1" applyFill="1" applyBorder="1" applyAlignment="1">
      <alignment horizontal="center" vertical="distributed" textRotation="90" wrapText="1"/>
    </xf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25" zoomScaleNormal="100" workbookViewId="0">
      <selection activeCell="A31" sqref="A31"/>
    </sheetView>
  </sheetViews>
  <sheetFormatPr defaultColWidth="9.140625" defaultRowHeight="12.75" x14ac:dyDescent="0.2"/>
  <cols>
    <col min="1" max="1" width="61.140625" style="1" customWidth="1"/>
    <col min="2" max="2" width="13" style="15" customWidth="1"/>
    <col min="3" max="3" width="15" style="15" customWidth="1"/>
    <col min="4" max="4" width="14.7109375" style="15" customWidth="1"/>
    <col min="5" max="5" width="11.28515625" style="15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.5" customHeight="1" x14ac:dyDescent="0.2">
      <c r="A1" s="46"/>
      <c r="B1" s="46"/>
      <c r="C1" s="46"/>
      <c r="D1" s="46"/>
      <c r="E1" s="46"/>
    </row>
    <row r="2" spans="1:1024" ht="54" customHeight="1" x14ac:dyDescent="0.2">
      <c r="A2" s="45" t="s">
        <v>0</v>
      </c>
      <c r="B2" s="45"/>
      <c r="C2" s="45"/>
      <c r="D2" s="45"/>
      <c r="E2" s="45"/>
    </row>
    <row r="3" spans="1:1024" ht="20.25" x14ac:dyDescent="0.2">
      <c r="A3" s="45" t="s">
        <v>139</v>
      </c>
      <c r="B3" s="45"/>
      <c r="C3" s="45"/>
      <c r="D3" s="45"/>
      <c r="E3" s="45"/>
    </row>
    <row r="4" spans="1:1024" ht="3.75" customHeight="1" x14ac:dyDescent="0.2"/>
    <row r="5" spans="1:1024" ht="22.5" customHeight="1" x14ac:dyDescent="0.2">
      <c r="A5" s="3"/>
      <c r="B5" s="31"/>
      <c r="E5" s="44" t="s">
        <v>1</v>
      </c>
    </row>
    <row r="6" spans="1:1024" ht="116.25" customHeight="1" x14ac:dyDescent="0.2">
      <c r="A6" s="22" t="s">
        <v>2</v>
      </c>
      <c r="B6" s="32" t="s">
        <v>3</v>
      </c>
      <c r="C6" s="32" t="s">
        <v>4</v>
      </c>
      <c r="D6" s="41" t="s">
        <v>5</v>
      </c>
      <c r="E6" s="38" t="s">
        <v>6</v>
      </c>
    </row>
    <row r="7" spans="1:1024" s="3" customFormat="1" x14ac:dyDescent="0.2">
      <c r="A7" s="4">
        <v>2</v>
      </c>
      <c r="B7" s="33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ht="17.25" customHeight="1" x14ac:dyDescent="0.2">
      <c r="A8" s="27" t="s">
        <v>7</v>
      </c>
      <c r="B8" s="28" t="s">
        <v>8</v>
      </c>
      <c r="C8" s="52">
        <f>C9+C10+C11+C12+C13+C14+C15</f>
        <v>112404.71</v>
      </c>
      <c r="D8" s="52">
        <f>D9+D10+D11+D12+D13+D14+D15</f>
        <v>13528.478999999999</v>
      </c>
      <c r="E8" s="54">
        <f>D8/C8*100</f>
        <v>12.035509010254106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ht="25.5" x14ac:dyDescent="0.2">
      <c r="A9" s="13" t="s">
        <v>9</v>
      </c>
      <c r="B9" s="14" t="s">
        <v>10</v>
      </c>
      <c r="C9" s="49">
        <v>3572.5</v>
      </c>
      <c r="D9" s="49">
        <v>106.56</v>
      </c>
      <c r="E9" s="56">
        <f>D9/C9*100</f>
        <v>2.9827851644506649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38.25" x14ac:dyDescent="0.2">
      <c r="A10" s="17" t="s">
        <v>11</v>
      </c>
      <c r="B10" s="18" t="s">
        <v>12</v>
      </c>
      <c r="C10" s="49">
        <v>2229</v>
      </c>
      <c r="D10" s="49">
        <v>29.187999999999999</v>
      </c>
      <c r="E10" s="56">
        <f>D10/C10*100</f>
        <v>1.3094661283086586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38.25" x14ac:dyDescent="0.2">
      <c r="A11" s="19" t="s">
        <v>13</v>
      </c>
      <c r="B11" s="20" t="s">
        <v>14</v>
      </c>
      <c r="C11" s="49">
        <v>33817.300000000003</v>
      </c>
      <c r="D11" s="49">
        <v>398.80500000000001</v>
      </c>
      <c r="E11" s="56">
        <f>D11/C11*100</f>
        <v>1.1792928471521973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15</v>
      </c>
      <c r="B12" s="20" t="s">
        <v>16</v>
      </c>
      <c r="C12" s="49">
        <v>4.5999999999999996</v>
      </c>
      <c r="D12" s="49">
        <v>0</v>
      </c>
      <c r="E12" s="56">
        <f>D12/C12*100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18</v>
      </c>
      <c r="B13" s="18" t="s">
        <v>19</v>
      </c>
      <c r="C13" s="49">
        <v>14882.51</v>
      </c>
      <c r="D13" s="49">
        <v>920.04</v>
      </c>
      <c r="E13" s="56">
        <f t="shared" ref="E13:E50" si="0">D13/C13*100</f>
        <v>6.1820217154230033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9" t="s">
        <v>20</v>
      </c>
      <c r="B14" s="21" t="s">
        <v>21</v>
      </c>
      <c r="C14" s="49">
        <v>1457.65</v>
      </c>
      <c r="D14" s="49">
        <v>0</v>
      </c>
      <c r="E14" s="5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22</v>
      </c>
      <c r="B15" s="21" t="s">
        <v>23</v>
      </c>
      <c r="C15" s="49">
        <v>56441.15</v>
      </c>
      <c r="D15" s="49">
        <v>12073.886</v>
      </c>
      <c r="E15" s="56">
        <f t="shared" si="0"/>
        <v>21.391991481392566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ht="20.25" customHeight="1" x14ac:dyDescent="0.2">
      <c r="A16" s="25" t="s">
        <v>24</v>
      </c>
      <c r="B16" s="26" t="s">
        <v>25</v>
      </c>
      <c r="C16" s="52">
        <f>C17</f>
        <v>403.1</v>
      </c>
      <c r="D16" s="52">
        <f>D17</f>
        <v>5.91</v>
      </c>
      <c r="E16" s="54">
        <f t="shared" si="0"/>
        <v>1.4661374348796825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1" s="16" customFormat="1" x14ac:dyDescent="0.2">
      <c r="A17" s="19" t="s">
        <v>26</v>
      </c>
      <c r="B17" s="21" t="s">
        <v>27</v>
      </c>
      <c r="C17" s="50">
        <v>403.1</v>
      </c>
      <c r="D17" s="49">
        <v>5.91</v>
      </c>
      <c r="E17" s="56">
        <f t="shared" si="0"/>
        <v>1.4661374348796825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</row>
    <row r="18" spans="1:1021" ht="29.25" customHeight="1" x14ac:dyDescent="0.2">
      <c r="A18" s="7" t="s">
        <v>28</v>
      </c>
      <c r="B18" s="26" t="s">
        <v>29</v>
      </c>
      <c r="C18" s="53">
        <f>C19+C20</f>
        <v>8214.73</v>
      </c>
      <c r="D18" s="53">
        <f>D19+D20</f>
        <v>409.88</v>
      </c>
      <c r="E18" s="54">
        <f t="shared" si="0"/>
        <v>4.9895736074101045</v>
      </c>
    </row>
    <row r="19" spans="1:1021" x14ac:dyDescent="0.2">
      <c r="A19" s="6" t="s">
        <v>30</v>
      </c>
      <c r="B19" s="21" t="s">
        <v>31</v>
      </c>
      <c r="C19" s="50">
        <v>8124.43</v>
      </c>
      <c r="D19" s="49">
        <v>409.88</v>
      </c>
      <c r="E19" s="56">
        <f t="shared" si="0"/>
        <v>5.0450308513951132</v>
      </c>
    </row>
    <row r="20" spans="1:1021" ht="25.5" x14ac:dyDescent="0.2">
      <c r="A20" s="6" t="s">
        <v>32</v>
      </c>
      <c r="B20" s="21" t="s">
        <v>33</v>
      </c>
      <c r="C20" s="50">
        <v>90.3</v>
      </c>
      <c r="D20" s="49">
        <v>0</v>
      </c>
      <c r="E20" s="56">
        <f t="shared" si="0"/>
        <v>0</v>
      </c>
    </row>
    <row r="21" spans="1:1021" s="16" customFormat="1" ht="18.75" customHeight="1" x14ac:dyDescent="0.2">
      <c r="A21" s="25" t="s">
        <v>34</v>
      </c>
      <c r="B21" s="26" t="s">
        <v>35</v>
      </c>
      <c r="C21" s="53">
        <f>C22+C23+C24+C25</f>
        <v>51769.815000000002</v>
      </c>
      <c r="D21" s="53">
        <f>+D22+D23+D24+D25</f>
        <v>0</v>
      </c>
      <c r="E21" s="54">
        <f t="shared" si="0"/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1" s="16" customFormat="1" x14ac:dyDescent="0.2">
      <c r="A22" s="19" t="s">
        <v>36</v>
      </c>
      <c r="B22" s="21" t="s">
        <v>37</v>
      </c>
      <c r="C22" s="50">
        <v>210.6</v>
      </c>
      <c r="D22" s="50">
        <v>0</v>
      </c>
      <c r="E22" s="56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1" s="16" customFormat="1" x14ac:dyDescent="0.2">
      <c r="A23" s="19" t="s">
        <v>38</v>
      </c>
      <c r="B23" s="21" t="s">
        <v>39</v>
      </c>
      <c r="C23" s="50">
        <v>163</v>
      </c>
      <c r="D23" s="50">
        <v>0</v>
      </c>
      <c r="E23" s="56">
        <f t="shared" si="0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1" s="16" customFormat="1" x14ac:dyDescent="0.2">
      <c r="A24" s="19" t="s">
        <v>40</v>
      </c>
      <c r="B24" s="21" t="s">
        <v>41</v>
      </c>
      <c r="C24" s="50">
        <v>48280.29</v>
      </c>
      <c r="D24" s="49">
        <v>0</v>
      </c>
      <c r="E24" s="56">
        <f t="shared" si="0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</row>
    <row r="25" spans="1:1021" s="16" customFormat="1" x14ac:dyDescent="0.2">
      <c r="A25" s="19" t="s">
        <v>42</v>
      </c>
      <c r="B25" s="21" t="s">
        <v>43</v>
      </c>
      <c r="C25" s="50">
        <v>3115.9250000000002</v>
      </c>
      <c r="D25" s="49">
        <v>0</v>
      </c>
      <c r="E25" s="56">
        <f t="shared" si="0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</row>
    <row r="26" spans="1:1021" ht="18" customHeight="1" x14ac:dyDescent="0.2">
      <c r="A26" s="7" t="s">
        <v>44</v>
      </c>
      <c r="B26" s="26" t="s">
        <v>45</v>
      </c>
      <c r="C26" s="53">
        <f>C27+C28+C29+C30</f>
        <v>240854.94999999998</v>
      </c>
      <c r="D26" s="53">
        <f>D27+D28+D29+D30</f>
        <v>25.31</v>
      </c>
      <c r="E26" s="53">
        <f t="shared" ref="E26" si="1">E27+E28+E29</f>
        <v>7.3765850112805509E-2</v>
      </c>
    </row>
    <row r="27" spans="1:1021" s="16" customFormat="1" x14ac:dyDescent="0.2">
      <c r="A27" s="19" t="s">
        <v>46</v>
      </c>
      <c r="B27" s="21" t="s">
        <v>47</v>
      </c>
      <c r="C27" s="50">
        <v>16793.18</v>
      </c>
      <c r="D27" s="49">
        <v>0</v>
      </c>
      <c r="E27" s="56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</row>
    <row r="28" spans="1:1021" s="16" customFormat="1" x14ac:dyDescent="0.2">
      <c r="A28" s="19" t="s">
        <v>48</v>
      </c>
      <c r="B28" s="21" t="s">
        <v>49</v>
      </c>
      <c r="C28" s="50">
        <v>186612.5</v>
      </c>
      <c r="D28" s="49">
        <v>0</v>
      </c>
      <c r="E28" s="56">
        <f t="shared" si="0"/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</row>
    <row r="29" spans="1:1021" s="16" customFormat="1" x14ac:dyDescent="0.2">
      <c r="A29" s="17" t="s">
        <v>50</v>
      </c>
      <c r="B29" s="21" t="s">
        <v>51</v>
      </c>
      <c r="C29" s="50">
        <v>34311.269999999997</v>
      </c>
      <c r="D29" s="49">
        <v>25.31</v>
      </c>
      <c r="E29" s="56">
        <f t="shared" si="0"/>
        <v>7.3765850112805509E-2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</row>
    <row r="30" spans="1:1021" s="16" customFormat="1" x14ac:dyDescent="0.2">
      <c r="A30" s="17" t="s">
        <v>141</v>
      </c>
      <c r="B30" s="21" t="s">
        <v>140</v>
      </c>
      <c r="C30" s="50">
        <v>3138</v>
      </c>
      <c r="D30" s="49">
        <v>0</v>
      </c>
      <c r="E30" s="56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</row>
    <row r="31" spans="1:1021" ht="18.75" customHeight="1" x14ac:dyDescent="0.2">
      <c r="A31" s="8" t="s">
        <v>52</v>
      </c>
      <c r="B31" s="34" t="s">
        <v>53</v>
      </c>
      <c r="C31" s="52">
        <f>C32+C33+C34+C35+C36</f>
        <v>370387.47699999996</v>
      </c>
      <c r="D31" s="52">
        <f>D32+D33+D34+D35+D36</f>
        <v>54785.37</v>
      </c>
      <c r="E31" s="54">
        <f t="shared" si="0"/>
        <v>14.791366717833176</v>
      </c>
    </row>
    <row r="32" spans="1:1021" x14ac:dyDescent="0.2">
      <c r="A32" s="6" t="s">
        <v>54</v>
      </c>
      <c r="B32" s="18" t="s">
        <v>55</v>
      </c>
      <c r="C32" s="49">
        <v>143746.6</v>
      </c>
      <c r="D32" s="49">
        <v>23175.599999999999</v>
      </c>
      <c r="E32" s="56">
        <f t="shared" si="0"/>
        <v>16.122537854808392</v>
      </c>
    </row>
    <row r="33" spans="1:1021" x14ac:dyDescent="0.2">
      <c r="A33" s="6" t="s">
        <v>56</v>
      </c>
      <c r="B33" s="18" t="s">
        <v>57</v>
      </c>
      <c r="C33" s="49">
        <v>155440.35999999999</v>
      </c>
      <c r="D33" s="49">
        <v>18070.2</v>
      </c>
      <c r="E33" s="56">
        <f t="shared" si="0"/>
        <v>11.625166076558239</v>
      </c>
      <c r="H33" s="9"/>
    </row>
    <row r="34" spans="1:1021" s="16" customFormat="1" x14ac:dyDescent="0.2">
      <c r="A34" s="19" t="s">
        <v>58</v>
      </c>
      <c r="B34" s="18" t="s">
        <v>59</v>
      </c>
      <c r="C34" s="49">
        <v>60077.08</v>
      </c>
      <c r="D34" s="49">
        <v>10773.46</v>
      </c>
      <c r="E34" s="56">
        <f t="shared" si="0"/>
        <v>17.932729087365761</v>
      </c>
      <c r="F34" s="15"/>
      <c r="G34" s="15"/>
      <c r="H34" s="2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</row>
    <row r="35" spans="1:1021" s="16" customFormat="1" x14ac:dyDescent="0.2">
      <c r="A35" s="19" t="s">
        <v>60</v>
      </c>
      <c r="B35" s="18" t="s">
        <v>61</v>
      </c>
      <c r="C35" s="49">
        <v>2980.1970000000001</v>
      </c>
      <c r="D35" s="49">
        <v>2536.5100000000002</v>
      </c>
      <c r="E35" s="56">
        <f t="shared" si="0"/>
        <v>85.112158692864938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</row>
    <row r="36" spans="1:1021" s="16" customFormat="1" x14ac:dyDescent="0.2">
      <c r="A36" s="19" t="s">
        <v>62</v>
      </c>
      <c r="B36" s="18" t="s">
        <v>63</v>
      </c>
      <c r="C36" s="49">
        <v>8143.24</v>
      </c>
      <c r="D36" s="49">
        <v>229.6</v>
      </c>
      <c r="E36" s="56">
        <f t="shared" si="0"/>
        <v>2.8195165560636797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</row>
    <row r="37" spans="1:1021" s="16" customFormat="1" ht="18.75" customHeight="1" x14ac:dyDescent="0.2">
      <c r="A37" s="25" t="s">
        <v>64</v>
      </c>
      <c r="B37" s="34" t="s">
        <v>65</v>
      </c>
      <c r="C37" s="52">
        <f>C38</f>
        <v>82908.89</v>
      </c>
      <c r="D37" s="52">
        <f>D38</f>
        <v>18894.825000000001</v>
      </c>
      <c r="E37" s="54">
        <f t="shared" si="0"/>
        <v>22.789866080706183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</row>
    <row r="38" spans="1:1021" s="16" customFormat="1" x14ac:dyDescent="0.2">
      <c r="A38" s="19" t="s">
        <v>66</v>
      </c>
      <c r="B38" s="18" t="s">
        <v>67</v>
      </c>
      <c r="C38" s="49">
        <v>82908.89</v>
      </c>
      <c r="D38" s="49">
        <v>18894.825000000001</v>
      </c>
      <c r="E38" s="56">
        <f t="shared" si="0"/>
        <v>22.789866080706183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</row>
    <row r="39" spans="1:1021" s="16" customFormat="1" ht="18.75" customHeight="1" x14ac:dyDescent="0.2">
      <c r="A39" s="40" t="s">
        <v>68</v>
      </c>
      <c r="B39" s="34" t="s">
        <v>69</v>
      </c>
      <c r="C39" s="52">
        <f>C40</f>
        <v>356.5</v>
      </c>
      <c r="D39" s="52">
        <f>D40</f>
        <v>262.5</v>
      </c>
      <c r="E39" s="54">
        <f t="shared" si="0"/>
        <v>73.632538569424966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</row>
    <row r="40" spans="1:1021" s="16" customFormat="1" x14ac:dyDescent="0.2">
      <c r="A40" s="19" t="s">
        <v>70</v>
      </c>
      <c r="B40" s="30" t="s">
        <v>71</v>
      </c>
      <c r="C40" s="62">
        <v>356.5</v>
      </c>
      <c r="D40" s="49">
        <v>262.5</v>
      </c>
      <c r="E40" s="56">
        <f t="shared" si="0"/>
        <v>73.632538569424966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</row>
    <row r="41" spans="1:1021" s="16" customFormat="1" ht="18" customHeight="1" x14ac:dyDescent="0.2">
      <c r="A41" s="25" t="s">
        <v>72</v>
      </c>
      <c r="B41" s="34" t="s">
        <v>73</v>
      </c>
      <c r="C41" s="52">
        <f>C42+C43+C44</f>
        <v>27775.52</v>
      </c>
      <c r="D41" s="52">
        <f t="shared" ref="D41:E41" si="2">D42+D43+D44</f>
        <v>2111.6950000000002</v>
      </c>
      <c r="E41" s="52">
        <f t="shared" si="2"/>
        <v>17.278383282267271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</row>
    <row r="42" spans="1:1021" s="16" customFormat="1" x14ac:dyDescent="0.2">
      <c r="A42" s="19" t="s">
        <v>74</v>
      </c>
      <c r="B42" s="18" t="s">
        <v>75</v>
      </c>
      <c r="C42" s="49">
        <v>2232.1999999999998</v>
      </c>
      <c r="D42" s="49">
        <v>183.93</v>
      </c>
      <c r="E42" s="56">
        <f t="shared" si="0"/>
        <v>8.2398530597616713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</row>
    <row r="43" spans="1:1021" x14ac:dyDescent="0.2">
      <c r="A43" s="6" t="s">
        <v>76</v>
      </c>
      <c r="B43" s="18" t="s">
        <v>77</v>
      </c>
      <c r="C43" s="49">
        <v>24087.119999999999</v>
      </c>
      <c r="D43" s="49">
        <v>1911.72</v>
      </c>
      <c r="E43" s="56">
        <f t="shared" si="0"/>
        <v>7.9366898159680375</v>
      </c>
    </row>
    <row r="44" spans="1:1021" s="16" customFormat="1" ht="12" customHeight="1" x14ac:dyDescent="0.2">
      <c r="A44" s="19" t="s">
        <v>78</v>
      </c>
      <c r="B44" s="18" t="s">
        <v>79</v>
      </c>
      <c r="C44" s="49">
        <v>1456.2</v>
      </c>
      <c r="D44" s="49">
        <v>16.045000000000002</v>
      </c>
      <c r="E44" s="56">
        <f t="shared" si="0"/>
        <v>1.1018404065375635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</row>
    <row r="45" spans="1:1021" ht="19.5" customHeight="1" x14ac:dyDescent="0.2">
      <c r="A45" s="7" t="s">
        <v>80</v>
      </c>
      <c r="B45" s="34" t="s">
        <v>81</v>
      </c>
      <c r="C45" s="52">
        <f>C46+C47</f>
        <v>58524.340000000004</v>
      </c>
      <c r="D45" s="52">
        <f>D46+D47</f>
        <v>8291.9670000000006</v>
      </c>
      <c r="E45" s="54">
        <f t="shared" si="0"/>
        <v>14.168407537786843</v>
      </c>
    </row>
    <row r="46" spans="1:1021" s="16" customFormat="1" ht="18.75" customHeight="1" x14ac:dyDescent="0.2">
      <c r="A46" s="19" t="s">
        <v>136</v>
      </c>
      <c r="B46" s="18" t="s">
        <v>138</v>
      </c>
      <c r="C46" s="49">
        <v>56764.44</v>
      </c>
      <c r="D46" s="49">
        <v>6654.4669999999996</v>
      </c>
      <c r="E46" s="56">
        <f t="shared" si="0"/>
        <v>11.722950142730202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</row>
    <row r="47" spans="1:1021" s="16" customFormat="1" x14ac:dyDescent="0.2">
      <c r="A47" s="19" t="s">
        <v>82</v>
      </c>
      <c r="B47" s="18" t="s">
        <v>83</v>
      </c>
      <c r="C47" s="49">
        <v>1759.9</v>
      </c>
      <c r="D47" s="49">
        <v>1637.5</v>
      </c>
      <c r="E47" s="56">
        <f t="shared" si="0"/>
        <v>93.045059378373765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</row>
    <row r="48" spans="1:1021" x14ac:dyDescent="0.2">
      <c r="A48" s="7" t="s">
        <v>84</v>
      </c>
      <c r="B48" s="34" t="s">
        <v>85</v>
      </c>
      <c r="C48" s="52">
        <f>C49</f>
        <v>255</v>
      </c>
      <c r="D48" s="52">
        <f>D49</f>
        <v>0</v>
      </c>
      <c r="E48" s="54">
        <f t="shared" si="0"/>
        <v>0</v>
      </c>
    </row>
    <row r="49" spans="1:1024" s="16" customFormat="1" x14ac:dyDescent="0.2">
      <c r="A49" s="19" t="s">
        <v>86</v>
      </c>
      <c r="B49" s="18" t="s">
        <v>87</v>
      </c>
      <c r="C49" s="49">
        <v>255</v>
      </c>
      <c r="D49" s="49">
        <v>0</v>
      </c>
      <c r="E49" s="56">
        <f t="shared" si="0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</row>
    <row r="50" spans="1:1024" ht="18" customHeight="1" x14ac:dyDescent="0.2">
      <c r="A50" s="8" t="s">
        <v>88</v>
      </c>
      <c r="B50" s="34"/>
      <c r="C50" s="52">
        <f>C8+C16+C18+C21+C26+C31+C37+C39+C41+C45+C48</f>
        <v>953855.03199999989</v>
      </c>
      <c r="D50" s="52">
        <f>D8+D16+D18+D21+D26+D31+D37+D39+D41+D45+D48</f>
        <v>98315.936000000002</v>
      </c>
      <c r="E50" s="54">
        <f t="shared" si="0"/>
        <v>10.307219934024525</v>
      </c>
    </row>
    <row r="51" spans="1:1024" ht="4.5" customHeight="1" x14ac:dyDescent="0.2">
      <c r="A51" s="10"/>
      <c r="B51" s="35"/>
      <c r="C51" s="36"/>
      <c r="D51" s="36"/>
      <c r="E51" s="39"/>
    </row>
    <row r="52" spans="1:1024" s="12" customFormat="1" ht="15.75" x14ac:dyDescent="0.25">
      <c r="B52" s="37"/>
      <c r="C52" s="37"/>
      <c r="D52" s="37"/>
      <c r="E52" s="37"/>
      <c r="AMH52"/>
      <c r="AMI52"/>
      <c r="AMJ52"/>
    </row>
  </sheetData>
  <mergeCells count="3">
    <mergeCell ref="A2:E2"/>
    <mergeCell ref="A1:E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topLeftCell="A19" zoomScaleNormal="100" workbookViewId="0">
      <selection activeCell="E50" sqref="E50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" customWidth="1"/>
    <col min="4" max="4" width="14.7109375" style="1" customWidth="1"/>
    <col min="5" max="5" width="11.28515625" style="1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47"/>
      <c r="C1" s="47"/>
      <c r="D1" s="47"/>
      <c r="E1" s="47"/>
    </row>
    <row r="2" spans="1:1024" ht="36" customHeight="1" x14ac:dyDescent="0.2">
      <c r="A2" s="45" t="s">
        <v>89</v>
      </c>
      <c r="B2" s="45"/>
      <c r="C2" s="45"/>
      <c r="D2" s="45"/>
      <c r="E2" s="45"/>
    </row>
    <row r="3" spans="1:1024" ht="20.25" x14ac:dyDescent="0.2">
      <c r="A3" s="45" t="s">
        <v>139</v>
      </c>
      <c r="B3" s="45"/>
      <c r="C3" s="45"/>
      <c r="D3" s="45"/>
      <c r="E3" s="45"/>
    </row>
    <row r="4" spans="1:1024" ht="3.75" customHeight="1" x14ac:dyDescent="0.2"/>
    <row r="5" spans="1:1024" ht="21.75" customHeight="1" x14ac:dyDescent="0.2">
      <c r="A5" s="3"/>
      <c r="B5" s="3"/>
      <c r="E5" s="43" t="s">
        <v>1</v>
      </c>
    </row>
    <row r="6" spans="1:1024" ht="116.25" customHeight="1" x14ac:dyDescent="0.2">
      <c r="A6" s="22" t="s">
        <v>2</v>
      </c>
      <c r="B6" s="5" t="s">
        <v>3</v>
      </c>
      <c r="C6" s="32" t="s">
        <v>4</v>
      </c>
      <c r="D6" s="41" t="s">
        <v>5</v>
      </c>
      <c r="E6" s="32" t="s">
        <v>6</v>
      </c>
      <c r="J6" s="42"/>
    </row>
    <row r="7" spans="1:1024" s="3" customFormat="1" x14ac:dyDescent="0.2">
      <c r="A7" s="4">
        <v>2</v>
      </c>
      <c r="B7" s="4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x14ac:dyDescent="0.2">
      <c r="A8" s="27" t="s">
        <v>90</v>
      </c>
      <c r="B8" s="28" t="s">
        <v>91</v>
      </c>
      <c r="C8" s="52">
        <f>C9+C10+C11+C12+C13+C14+C15+C16+C17+C18+C19+C20+C21+C22</f>
        <v>290386.19</v>
      </c>
      <c r="D8" s="52">
        <f>D9+D10+D11+D12+D13+D14+D15+D16+D17+D18+D19+D20+D21+D22</f>
        <v>3292.9160000000002</v>
      </c>
      <c r="E8" s="54">
        <f t="shared" ref="E8:E20" si="0">D8/C8*100</f>
        <v>1.1339781688653996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x14ac:dyDescent="0.2">
      <c r="A9" s="13" t="s">
        <v>92</v>
      </c>
      <c r="B9" s="14" t="s">
        <v>93</v>
      </c>
      <c r="C9" s="49">
        <v>265260</v>
      </c>
      <c r="D9" s="49">
        <v>1186.7</v>
      </c>
      <c r="E9" s="56">
        <f t="shared" si="0"/>
        <v>0.44737238935384149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25.5" x14ac:dyDescent="0.2">
      <c r="A10" s="17" t="s">
        <v>94</v>
      </c>
      <c r="B10" s="18" t="s">
        <v>95</v>
      </c>
      <c r="C10" s="49">
        <v>1814.2</v>
      </c>
      <c r="D10" s="49">
        <v>155.81</v>
      </c>
      <c r="E10" s="56">
        <f t="shared" si="0"/>
        <v>8.5883585051262266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25.5" x14ac:dyDescent="0.2">
      <c r="A11" s="19" t="s">
        <v>96</v>
      </c>
      <c r="B11" s="20" t="s">
        <v>97</v>
      </c>
      <c r="C11" s="49">
        <v>3747</v>
      </c>
      <c r="D11" s="49">
        <v>-15.407</v>
      </c>
      <c r="E11" s="56">
        <f t="shared" si="0"/>
        <v>-0.41118227915665867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98</v>
      </c>
      <c r="B12" s="20" t="s">
        <v>99</v>
      </c>
      <c r="C12" s="49">
        <v>0</v>
      </c>
      <c r="D12" s="49">
        <v>2.09</v>
      </c>
      <c r="E12" s="57" t="s">
        <v>17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100</v>
      </c>
      <c r="B13" s="20" t="s">
        <v>101</v>
      </c>
      <c r="C13" s="49">
        <v>846</v>
      </c>
      <c r="D13" s="49">
        <v>347.78</v>
      </c>
      <c r="E13" s="56">
        <f t="shared" si="0"/>
        <v>41.108747044917251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7" t="s">
        <v>102</v>
      </c>
      <c r="B14" s="18" t="s">
        <v>103</v>
      </c>
      <c r="C14" s="49">
        <v>625</v>
      </c>
      <c r="D14" s="49">
        <v>35.47</v>
      </c>
      <c r="E14" s="56">
        <f t="shared" si="0"/>
        <v>5.6751999999999994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137</v>
      </c>
      <c r="B15" s="21" t="s">
        <v>104</v>
      </c>
      <c r="C15" s="49">
        <v>331</v>
      </c>
      <c r="D15" s="49">
        <v>0</v>
      </c>
      <c r="E15" s="5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x14ac:dyDescent="0.2">
      <c r="A16" s="19" t="s">
        <v>105</v>
      </c>
      <c r="B16" s="21" t="s">
        <v>106</v>
      </c>
      <c r="C16" s="49">
        <v>30</v>
      </c>
      <c r="D16" s="49">
        <v>0.34</v>
      </c>
      <c r="E16" s="56">
        <f t="shared" si="0"/>
        <v>1.1333333333333333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4" ht="25.5" x14ac:dyDescent="0.2">
      <c r="A17" s="6" t="s">
        <v>133</v>
      </c>
      <c r="B17" s="21" t="s">
        <v>107</v>
      </c>
      <c r="C17" s="49">
        <v>17161.490000000002</v>
      </c>
      <c r="D17" s="49">
        <v>1287.32</v>
      </c>
      <c r="E17" s="56">
        <f t="shared" si="0"/>
        <v>7.501213472722938</v>
      </c>
      <c r="F17" s="15"/>
    </row>
    <row r="18" spans="1:1024" x14ac:dyDescent="0.2">
      <c r="A18" s="6" t="s">
        <v>108</v>
      </c>
      <c r="B18" s="21" t="s">
        <v>109</v>
      </c>
      <c r="C18" s="50">
        <v>0</v>
      </c>
      <c r="D18" s="49">
        <v>0.47499999999999998</v>
      </c>
      <c r="E18" s="57" t="s">
        <v>17</v>
      </c>
      <c r="F18" s="15"/>
    </row>
    <row r="19" spans="1:1024" s="16" customFormat="1" x14ac:dyDescent="0.2">
      <c r="A19" s="19" t="s">
        <v>110</v>
      </c>
      <c r="B19" s="21" t="s">
        <v>111</v>
      </c>
      <c r="C19" s="50">
        <v>350</v>
      </c>
      <c r="D19" s="50">
        <v>0</v>
      </c>
      <c r="E19" s="5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</row>
    <row r="20" spans="1:1024" s="16" customFormat="1" x14ac:dyDescent="0.2">
      <c r="A20" s="19" t="s">
        <v>112</v>
      </c>
      <c r="B20" s="21" t="s">
        <v>113</v>
      </c>
      <c r="C20" s="50">
        <v>126.5</v>
      </c>
      <c r="D20" s="50">
        <v>10.818</v>
      </c>
      <c r="E20" s="56">
        <f t="shared" si="0"/>
        <v>8.5517786561264817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</row>
    <row r="21" spans="1:1024" s="16" customFormat="1" x14ac:dyDescent="0.2">
      <c r="A21" s="19" t="s">
        <v>114</v>
      </c>
      <c r="B21" s="21" t="s">
        <v>115</v>
      </c>
      <c r="C21" s="50">
        <v>95</v>
      </c>
      <c r="D21" s="49">
        <v>6.81</v>
      </c>
      <c r="E21" s="56">
        <f t="shared" ref="E21:E31" si="1">D21/C21*100</f>
        <v>7.1684210526315777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4" s="16" customFormat="1" x14ac:dyDescent="0.2">
      <c r="A22" s="19" t="s">
        <v>134</v>
      </c>
      <c r="B22" s="21" t="s">
        <v>135</v>
      </c>
      <c r="C22" s="50">
        <v>0</v>
      </c>
      <c r="D22" s="49">
        <v>274.70999999999998</v>
      </c>
      <c r="E22" s="57" t="s">
        <v>17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4" s="16" customFormat="1" x14ac:dyDescent="0.2">
      <c r="A23" s="25" t="s">
        <v>116</v>
      </c>
      <c r="B23" s="26" t="s">
        <v>117</v>
      </c>
      <c r="C23" s="53">
        <f>C24</f>
        <v>662499.39999999991</v>
      </c>
      <c r="D23" s="53">
        <f>D24</f>
        <v>50073.76999999999</v>
      </c>
      <c r="E23" s="54">
        <f t="shared" si="1"/>
        <v>7.5583117509238491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4" s="23" customFormat="1" ht="25.5" x14ac:dyDescent="0.2">
      <c r="A24" s="19" t="s">
        <v>118</v>
      </c>
      <c r="B24" s="21" t="s">
        <v>119</v>
      </c>
      <c r="C24" s="50">
        <f>C25+C26+C27+C28+C29+C30</f>
        <v>662499.39999999991</v>
      </c>
      <c r="D24" s="50">
        <f>D25+D26+D27+D28+D29+D30</f>
        <v>50073.76999999999</v>
      </c>
      <c r="E24" s="55">
        <f t="shared" si="1"/>
        <v>7.5583117509238491</v>
      </c>
      <c r="AMH24" s="24"/>
      <c r="AMI24" s="24"/>
      <c r="AMJ24" s="24"/>
    </row>
    <row r="25" spans="1:1024" s="23" customFormat="1" x14ac:dyDescent="0.2">
      <c r="A25" s="19" t="s">
        <v>120</v>
      </c>
      <c r="B25" s="21" t="s">
        <v>121</v>
      </c>
      <c r="C25" s="50">
        <v>332428</v>
      </c>
      <c r="D25" s="50">
        <v>27702</v>
      </c>
      <c r="E25" s="55">
        <f t="shared" si="1"/>
        <v>8.333233060993658</v>
      </c>
      <c r="AMH25" s="24"/>
      <c r="AMI25" s="24"/>
      <c r="AMJ25" s="24"/>
    </row>
    <row r="26" spans="1:1024" s="23" customFormat="1" x14ac:dyDescent="0.2">
      <c r="A26" s="19" t="s">
        <v>122</v>
      </c>
      <c r="B26" s="21" t="s">
        <v>123</v>
      </c>
      <c r="C26" s="50">
        <v>90529.600000000006</v>
      </c>
      <c r="D26" s="50">
        <v>248</v>
      </c>
      <c r="E26" s="55">
        <f t="shared" si="1"/>
        <v>0.27394354995493186</v>
      </c>
      <c r="AMH26" s="24"/>
      <c r="AMI26" s="24"/>
      <c r="AMJ26" s="24"/>
    </row>
    <row r="27" spans="1:1024" s="23" customFormat="1" x14ac:dyDescent="0.2">
      <c r="A27" s="19" t="s">
        <v>124</v>
      </c>
      <c r="B27" s="21" t="s">
        <v>125</v>
      </c>
      <c r="C27" s="50">
        <v>239541.8</v>
      </c>
      <c r="D27" s="50">
        <v>21691.23</v>
      </c>
      <c r="E27" s="55">
        <f t="shared" si="1"/>
        <v>9.0553005780202032</v>
      </c>
      <c r="AMH27" s="24"/>
      <c r="AMI27" s="24"/>
      <c r="AMJ27" s="24"/>
    </row>
    <row r="28" spans="1:1024" s="23" customFormat="1" x14ac:dyDescent="0.2">
      <c r="A28" s="19" t="s">
        <v>126</v>
      </c>
      <c r="B28" s="21" t="s">
        <v>127</v>
      </c>
      <c r="C28" s="50">
        <v>0</v>
      </c>
      <c r="D28" s="50">
        <v>0</v>
      </c>
      <c r="E28" s="51" t="s">
        <v>17</v>
      </c>
      <c r="AMH28" s="24"/>
      <c r="AMI28" s="24"/>
      <c r="AMJ28" s="24"/>
    </row>
    <row r="29" spans="1:1024" s="23" customFormat="1" ht="42.75" customHeight="1" x14ac:dyDescent="0.2">
      <c r="A29" s="19" t="s">
        <v>128</v>
      </c>
      <c r="B29" s="21" t="s">
        <v>129</v>
      </c>
      <c r="C29" s="50">
        <v>0</v>
      </c>
      <c r="D29" s="50">
        <v>1602.7</v>
      </c>
      <c r="E29" s="51" t="s">
        <v>17</v>
      </c>
      <c r="AMH29" s="24"/>
      <c r="AMI29" s="24"/>
      <c r="AMJ29" s="24"/>
    </row>
    <row r="30" spans="1:1024" s="23" customFormat="1" ht="47.25" customHeight="1" x14ac:dyDescent="0.2">
      <c r="A30" s="19" t="s">
        <v>130</v>
      </c>
      <c r="B30" s="21" t="s">
        <v>131</v>
      </c>
      <c r="C30" s="50">
        <v>0</v>
      </c>
      <c r="D30" s="50">
        <v>-1170.1600000000001</v>
      </c>
      <c r="E30" s="51" t="s">
        <v>17</v>
      </c>
      <c r="AMH30" s="24"/>
      <c r="AMI30" s="24"/>
      <c r="AMJ30" s="24"/>
    </row>
    <row r="31" spans="1:1024" s="61" customFormat="1" ht="26.25" customHeight="1" x14ac:dyDescent="0.2">
      <c r="A31" s="48" t="s">
        <v>132</v>
      </c>
      <c r="B31" s="48"/>
      <c r="C31" s="58">
        <f>C8+C23</f>
        <v>952885.58999999985</v>
      </c>
      <c r="D31" s="58">
        <f>D8+D23</f>
        <v>53366.685999999987</v>
      </c>
      <c r="E31" s="59">
        <f t="shared" si="1"/>
        <v>5.6005344775966224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  <c r="JC31" s="60"/>
      <c r="JD31" s="60"/>
      <c r="JE31" s="60"/>
      <c r="JF31" s="60"/>
      <c r="JG31" s="60"/>
      <c r="JH31" s="60"/>
      <c r="JI31" s="60"/>
      <c r="JJ31" s="60"/>
      <c r="JK31" s="60"/>
      <c r="JL31" s="60"/>
      <c r="JM31" s="60"/>
      <c r="JN31" s="60"/>
      <c r="JO31" s="60"/>
      <c r="JP31" s="60"/>
      <c r="JQ31" s="60"/>
      <c r="JR31" s="60"/>
      <c r="JS31" s="60"/>
      <c r="JT31" s="60"/>
      <c r="JU31" s="60"/>
      <c r="JV31" s="60"/>
      <c r="JW31" s="60"/>
      <c r="JX31" s="60"/>
      <c r="JY31" s="60"/>
      <c r="JZ31" s="60"/>
      <c r="KA31" s="60"/>
      <c r="KB31" s="60"/>
      <c r="KC31" s="60"/>
      <c r="KD31" s="60"/>
      <c r="KE31" s="60"/>
      <c r="KF31" s="60"/>
      <c r="KG31" s="60"/>
      <c r="KH31" s="60"/>
      <c r="KI31" s="60"/>
      <c r="KJ31" s="60"/>
      <c r="KK31" s="60"/>
      <c r="KL31" s="60"/>
      <c r="KM31" s="60"/>
      <c r="KN31" s="60"/>
      <c r="KO31" s="60"/>
      <c r="KP31" s="60"/>
      <c r="KQ31" s="60"/>
      <c r="KR31" s="60"/>
      <c r="KS31" s="60"/>
      <c r="KT31" s="60"/>
      <c r="KU31" s="60"/>
      <c r="KV31" s="60"/>
      <c r="KW31" s="60"/>
      <c r="KX31" s="60"/>
      <c r="KY31" s="60"/>
      <c r="KZ31" s="60"/>
      <c r="LA31" s="60"/>
      <c r="LB31" s="60"/>
      <c r="LC31" s="60"/>
      <c r="LD31" s="60"/>
      <c r="LE31" s="60"/>
      <c r="LF31" s="60"/>
      <c r="LG31" s="60"/>
      <c r="LH31" s="60"/>
      <c r="LI31" s="60"/>
      <c r="LJ31" s="60"/>
      <c r="LK31" s="60"/>
      <c r="LL31" s="60"/>
      <c r="LM31" s="60"/>
      <c r="LN31" s="60"/>
      <c r="LO31" s="60"/>
      <c r="LP31" s="60"/>
      <c r="LQ31" s="60"/>
      <c r="LR31" s="60"/>
      <c r="LS31" s="60"/>
      <c r="LT31" s="60"/>
      <c r="LU31" s="60"/>
      <c r="LV31" s="60"/>
      <c r="LW31" s="60"/>
      <c r="LX31" s="60"/>
      <c r="LY31" s="60"/>
      <c r="LZ31" s="60"/>
      <c r="MA31" s="60"/>
      <c r="MB31" s="60"/>
      <c r="MC31" s="60"/>
      <c r="MD31" s="60"/>
      <c r="ME31" s="60"/>
      <c r="MF31" s="60"/>
      <c r="MG31" s="60"/>
      <c r="MH31" s="60"/>
      <c r="MI31" s="60"/>
      <c r="MJ31" s="60"/>
      <c r="MK31" s="60"/>
      <c r="ML31" s="60"/>
      <c r="MM31" s="60"/>
      <c r="MN31" s="60"/>
      <c r="MO31" s="60"/>
      <c r="MP31" s="60"/>
      <c r="MQ31" s="60"/>
      <c r="MR31" s="60"/>
      <c r="MS31" s="60"/>
      <c r="MT31" s="60"/>
      <c r="MU31" s="60"/>
      <c r="MV31" s="60"/>
      <c r="MW31" s="60"/>
      <c r="MX31" s="60"/>
      <c r="MY31" s="60"/>
      <c r="MZ31" s="60"/>
      <c r="NA31" s="60"/>
      <c r="NB31" s="60"/>
      <c r="NC31" s="60"/>
      <c r="ND31" s="60"/>
      <c r="NE31" s="60"/>
      <c r="NF31" s="60"/>
      <c r="NG31" s="60"/>
      <c r="NH31" s="60"/>
      <c r="NI31" s="60"/>
      <c r="NJ31" s="60"/>
      <c r="NK31" s="60"/>
      <c r="NL31" s="60"/>
      <c r="NM31" s="60"/>
      <c r="NN31" s="60"/>
      <c r="NO31" s="60"/>
      <c r="NP31" s="60"/>
      <c r="NQ31" s="60"/>
      <c r="NR31" s="60"/>
      <c r="NS31" s="60"/>
      <c r="NT31" s="60"/>
      <c r="NU31" s="60"/>
      <c r="NV31" s="60"/>
      <c r="NW31" s="60"/>
      <c r="NX31" s="60"/>
      <c r="NY31" s="60"/>
      <c r="NZ31" s="60"/>
      <c r="OA31" s="60"/>
      <c r="OB31" s="60"/>
      <c r="OC31" s="60"/>
      <c r="OD31" s="60"/>
      <c r="OE31" s="60"/>
      <c r="OF31" s="60"/>
      <c r="OG31" s="60"/>
      <c r="OH31" s="60"/>
      <c r="OI31" s="60"/>
      <c r="OJ31" s="60"/>
      <c r="OK31" s="60"/>
      <c r="OL31" s="60"/>
      <c r="OM31" s="60"/>
      <c r="ON31" s="60"/>
      <c r="OO31" s="60"/>
      <c r="OP31" s="60"/>
      <c r="OQ31" s="60"/>
      <c r="OR31" s="60"/>
      <c r="OS31" s="60"/>
      <c r="OT31" s="60"/>
      <c r="OU31" s="60"/>
      <c r="OV31" s="60"/>
      <c r="OW31" s="60"/>
      <c r="OX31" s="60"/>
      <c r="OY31" s="60"/>
      <c r="OZ31" s="60"/>
      <c r="PA31" s="60"/>
      <c r="PB31" s="60"/>
      <c r="PC31" s="60"/>
      <c r="PD31" s="60"/>
      <c r="PE31" s="60"/>
      <c r="PF31" s="60"/>
      <c r="PG31" s="60"/>
      <c r="PH31" s="60"/>
      <c r="PI31" s="60"/>
      <c r="PJ31" s="60"/>
      <c r="PK31" s="60"/>
      <c r="PL31" s="60"/>
      <c r="PM31" s="60"/>
      <c r="PN31" s="60"/>
      <c r="PO31" s="60"/>
      <c r="PP31" s="60"/>
      <c r="PQ31" s="60"/>
      <c r="PR31" s="60"/>
      <c r="PS31" s="60"/>
      <c r="PT31" s="60"/>
      <c r="PU31" s="60"/>
      <c r="PV31" s="60"/>
      <c r="PW31" s="60"/>
      <c r="PX31" s="60"/>
      <c r="PY31" s="60"/>
      <c r="PZ31" s="60"/>
      <c r="QA31" s="60"/>
      <c r="QB31" s="60"/>
      <c r="QC31" s="60"/>
      <c r="QD31" s="60"/>
      <c r="QE31" s="60"/>
      <c r="QF31" s="60"/>
      <c r="QG31" s="60"/>
      <c r="QH31" s="60"/>
      <c r="QI31" s="60"/>
      <c r="QJ31" s="60"/>
      <c r="QK31" s="60"/>
      <c r="QL31" s="60"/>
      <c r="QM31" s="60"/>
      <c r="QN31" s="60"/>
      <c r="QO31" s="60"/>
      <c r="QP31" s="60"/>
      <c r="QQ31" s="60"/>
      <c r="QR31" s="60"/>
      <c r="QS31" s="60"/>
      <c r="QT31" s="60"/>
      <c r="QU31" s="60"/>
      <c r="QV31" s="60"/>
      <c r="QW31" s="60"/>
      <c r="QX31" s="60"/>
      <c r="QY31" s="60"/>
      <c r="QZ31" s="60"/>
      <c r="RA31" s="60"/>
      <c r="RB31" s="60"/>
      <c r="RC31" s="60"/>
      <c r="RD31" s="60"/>
      <c r="RE31" s="60"/>
      <c r="RF31" s="60"/>
      <c r="RG31" s="60"/>
      <c r="RH31" s="60"/>
      <c r="RI31" s="60"/>
      <c r="RJ31" s="60"/>
      <c r="RK31" s="60"/>
      <c r="RL31" s="60"/>
      <c r="RM31" s="60"/>
      <c r="RN31" s="60"/>
      <c r="RO31" s="60"/>
      <c r="RP31" s="60"/>
      <c r="RQ31" s="60"/>
      <c r="RR31" s="60"/>
      <c r="RS31" s="60"/>
      <c r="RT31" s="60"/>
      <c r="RU31" s="60"/>
      <c r="RV31" s="60"/>
      <c r="RW31" s="60"/>
      <c r="RX31" s="60"/>
      <c r="RY31" s="60"/>
      <c r="RZ31" s="60"/>
      <c r="SA31" s="60"/>
      <c r="SB31" s="60"/>
      <c r="SC31" s="60"/>
      <c r="SD31" s="60"/>
      <c r="SE31" s="60"/>
      <c r="SF31" s="60"/>
      <c r="SG31" s="60"/>
      <c r="SH31" s="60"/>
      <c r="SI31" s="60"/>
      <c r="SJ31" s="60"/>
      <c r="SK31" s="60"/>
      <c r="SL31" s="60"/>
      <c r="SM31" s="60"/>
      <c r="SN31" s="60"/>
      <c r="SO31" s="60"/>
      <c r="SP31" s="60"/>
      <c r="SQ31" s="60"/>
      <c r="SR31" s="60"/>
      <c r="SS31" s="60"/>
      <c r="ST31" s="60"/>
      <c r="SU31" s="60"/>
      <c r="SV31" s="60"/>
      <c r="SW31" s="60"/>
      <c r="SX31" s="60"/>
      <c r="SY31" s="60"/>
      <c r="SZ31" s="60"/>
      <c r="TA31" s="60"/>
      <c r="TB31" s="60"/>
      <c r="TC31" s="60"/>
      <c r="TD31" s="60"/>
      <c r="TE31" s="60"/>
      <c r="TF31" s="60"/>
      <c r="TG31" s="60"/>
      <c r="TH31" s="60"/>
      <c r="TI31" s="60"/>
      <c r="TJ31" s="60"/>
      <c r="TK31" s="60"/>
      <c r="TL31" s="60"/>
      <c r="TM31" s="60"/>
      <c r="TN31" s="60"/>
      <c r="TO31" s="60"/>
      <c r="TP31" s="60"/>
      <c r="TQ31" s="60"/>
      <c r="TR31" s="60"/>
      <c r="TS31" s="60"/>
      <c r="TT31" s="60"/>
      <c r="TU31" s="60"/>
      <c r="TV31" s="60"/>
      <c r="TW31" s="60"/>
      <c r="TX31" s="60"/>
      <c r="TY31" s="60"/>
      <c r="TZ31" s="60"/>
      <c r="UA31" s="60"/>
      <c r="UB31" s="60"/>
      <c r="UC31" s="60"/>
      <c r="UD31" s="60"/>
      <c r="UE31" s="60"/>
      <c r="UF31" s="60"/>
      <c r="UG31" s="60"/>
      <c r="UH31" s="60"/>
      <c r="UI31" s="60"/>
      <c r="UJ31" s="60"/>
      <c r="UK31" s="60"/>
      <c r="UL31" s="60"/>
      <c r="UM31" s="60"/>
      <c r="UN31" s="60"/>
      <c r="UO31" s="60"/>
      <c r="UP31" s="60"/>
      <c r="UQ31" s="60"/>
      <c r="UR31" s="60"/>
      <c r="US31" s="60"/>
      <c r="UT31" s="60"/>
      <c r="UU31" s="60"/>
      <c r="UV31" s="60"/>
      <c r="UW31" s="60"/>
      <c r="UX31" s="60"/>
      <c r="UY31" s="60"/>
      <c r="UZ31" s="60"/>
      <c r="VA31" s="60"/>
      <c r="VB31" s="60"/>
      <c r="VC31" s="60"/>
      <c r="VD31" s="60"/>
      <c r="VE31" s="60"/>
      <c r="VF31" s="60"/>
      <c r="VG31" s="60"/>
      <c r="VH31" s="60"/>
      <c r="VI31" s="60"/>
      <c r="VJ31" s="60"/>
      <c r="VK31" s="60"/>
      <c r="VL31" s="60"/>
      <c r="VM31" s="60"/>
      <c r="VN31" s="60"/>
      <c r="VO31" s="60"/>
      <c r="VP31" s="60"/>
      <c r="VQ31" s="60"/>
      <c r="VR31" s="60"/>
      <c r="VS31" s="60"/>
      <c r="VT31" s="60"/>
      <c r="VU31" s="60"/>
      <c r="VV31" s="60"/>
      <c r="VW31" s="60"/>
      <c r="VX31" s="60"/>
      <c r="VY31" s="60"/>
      <c r="VZ31" s="60"/>
      <c r="WA31" s="60"/>
      <c r="WB31" s="60"/>
      <c r="WC31" s="60"/>
      <c r="WD31" s="60"/>
      <c r="WE31" s="60"/>
      <c r="WF31" s="60"/>
      <c r="WG31" s="60"/>
      <c r="WH31" s="60"/>
      <c r="WI31" s="60"/>
      <c r="WJ31" s="60"/>
      <c r="WK31" s="60"/>
      <c r="WL31" s="60"/>
      <c r="WM31" s="60"/>
      <c r="WN31" s="60"/>
      <c r="WO31" s="60"/>
      <c r="WP31" s="60"/>
      <c r="WQ31" s="60"/>
      <c r="WR31" s="60"/>
      <c r="WS31" s="60"/>
      <c r="WT31" s="60"/>
      <c r="WU31" s="60"/>
      <c r="WV31" s="60"/>
      <c r="WW31" s="60"/>
      <c r="WX31" s="60"/>
      <c r="WY31" s="60"/>
      <c r="WZ31" s="60"/>
      <c r="XA31" s="60"/>
      <c r="XB31" s="60"/>
      <c r="XC31" s="60"/>
      <c r="XD31" s="60"/>
      <c r="XE31" s="60"/>
      <c r="XF31" s="60"/>
      <c r="XG31" s="60"/>
      <c r="XH31" s="60"/>
      <c r="XI31" s="60"/>
      <c r="XJ31" s="60"/>
      <c r="XK31" s="60"/>
      <c r="XL31" s="60"/>
      <c r="XM31" s="60"/>
      <c r="XN31" s="60"/>
      <c r="XO31" s="60"/>
      <c r="XP31" s="60"/>
      <c r="XQ31" s="60"/>
      <c r="XR31" s="60"/>
      <c r="XS31" s="60"/>
      <c r="XT31" s="60"/>
      <c r="XU31" s="60"/>
      <c r="XV31" s="60"/>
      <c r="XW31" s="60"/>
      <c r="XX31" s="60"/>
      <c r="XY31" s="60"/>
      <c r="XZ31" s="60"/>
      <c r="YA31" s="60"/>
      <c r="YB31" s="60"/>
      <c r="YC31" s="60"/>
      <c r="YD31" s="60"/>
      <c r="YE31" s="60"/>
      <c r="YF31" s="60"/>
      <c r="YG31" s="60"/>
      <c r="YH31" s="60"/>
      <c r="YI31" s="60"/>
      <c r="YJ31" s="60"/>
      <c r="YK31" s="60"/>
      <c r="YL31" s="60"/>
      <c r="YM31" s="60"/>
      <c r="YN31" s="60"/>
      <c r="YO31" s="60"/>
      <c r="YP31" s="60"/>
      <c r="YQ31" s="60"/>
      <c r="YR31" s="60"/>
      <c r="YS31" s="60"/>
      <c r="YT31" s="60"/>
      <c r="YU31" s="60"/>
      <c r="YV31" s="60"/>
      <c r="YW31" s="60"/>
      <c r="YX31" s="60"/>
      <c r="YY31" s="60"/>
      <c r="YZ31" s="60"/>
      <c r="ZA31" s="60"/>
      <c r="ZB31" s="60"/>
      <c r="ZC31" s="60"/>
      <c r="ZD31" s="60"/>
      <c r="ZE31" s="60"/>
      <c r="ZF31" s="60"/>
      <c r="ZG31" s="60"/>
      <c r="ZH31" s="60"/>
      <c r="ZI31" s="60"/>
      <c r="ZJ31" s="60"/>
      <c r="ZK31" s="60"/>
      <c r="ZL31" s="60"/>
      <c r="ZM31" s="60"/>
      <c r="ZN31" s="60"/>
      <c r="ZO31" s="60"/>
      <c r="ZP31" s="60"/>
      <c r="ZQ31" s="60"/>
      <c r="ZR31" s="60"/>
      <c r="ZS31" s="60"/>
      <c r="ZT31" s="60"/>
      <c r="ZU31" s="60"/>
      <c r="ZV31" s="60"/>
      <c r="ZW31" s="60"/>
      <c r="ZX31" s="60"/>
      <c r="ZY31" s="60"/>
      <c r="ZZ31" s="60"/>
      <c r="AAA31" s="60"/>
      <c r="AAB31" s="60"/>
      <c r="AAC31" s="60"/>
      <c r="AAD31" s="60"/>
      <c r="AAE31" s="60"/>
      <c r="AAF31" s="60"/>
      <c r="AAG31" s="60"/>
      <c r="AAH31" s="60"/>
      <c r="AAI31" s="60"/>
      <c r="AAJ31" s="60"/>
      <c r="AAK31" s="60"/>
      <c r="AAL31" s="60"/>
      <c r="AAM31" s="60"/>
      <c r="AAN31" s="60"/>
      <c r="AAO31" s="60"/>
      <c r="AAP31" s="60"/>
      <c r="AAQ31" s="60"/>
      <c r="AAR31" s="60"/>
      <c r="AAS31" s="60"/>
      <c r="AAT31" s="60"/>
      <c r="AAU31" s="60"/>
      <c r="AAV31" s="60"/>
      <c r="AAW31" s="60"/>
      <c r="AAX31" s="60"/>
      <c r="AAY31" s="60"/>
      <c r="AAZ31" s="60"/>
      <c r="ABA31" s="60"/>
      <c r="ABB31" s="60"/>
      <c r="ABC31" s="60"/>
      <c r="ABD31" s="60"/>
      <c r="ABE31" s="60"/>
      <c r="ABF31" s="60"/>
      <c r="ABG31" s="60"/>
      <c r="ABH31" s="60"/>
      <c r="ABI31" s="60"/>
      <c r="ABJ31" s="60"/>
      <c r="ABK31" s="60"/>
      <c r="ABL31" s="60"/>
      <c r="ABM31" s="60"/>
      <c r="ABN31" s="60"/>
      <c r="ABO31" s="60"/>
      <c r="ABP31" s="60"/>
      <c r="ABQ31" s="60"/>
      <c r="ABR31" s="60"/>
      <c r="ABS31" s="60"/>
      <c r="ABT31" s="60"/>
      <c r="ABU31" s="60"/>
      <c r="ABV31" s="60"/>
      <c r="ABW31" s="60"/>
      <c r="ABX31" s="60"/>
      <c r="ABY31" s="60"/>
      <c r="ABZ31" s="60"/>
      <c r="ACA31" s="60"/>
      <c r="ACB31" s="60"/>
      <c r="ACC31" s="60"/>
      <c r="ACD31" s="60"/>
      <c r="ACE31" s="60"/>
      <c r="ACF31" s="60"/>
      <c r="ACG31" s="60"/>
      <c r="ACH31" s="60"/>
      <c r="ACI31" s="60"/>
      <c r="ACJ31" s="60"/>
      <c r="ACK31" s="60"/>
      <c r="ACL31" s="60"/>
      <c r="ACM31" s="60"/>
      <c r="ACN31" s="60"/>
      <c r="ACO31" s="60"/>
      <c r="ACP31" s="60"/>
      <c r="ACQ31" s="60"/>
      <c r="ACR31" s="60"/>
      <c r="ACS31" s="60"/>
      <c r="ACT31" s="60"/>
      <c r="ACU31" s="60"/>
      <c r="ACV31" s="60"/>
      <c r="ACW31" s="60"/>
      <c r="ACX31" s="60"/>
      <c r="ACY31" s="60"/>
      <c r="ACZ31" s="60"/>
      <c r="ADA31" s="60"/>
      <c r="ADB31" s="60"/>
      <c r="ADC31" s="60"/>
      <c r="ADD31" s="60"/>
      <c r="ADE31" s="60"/>
      <c r="ADF31" s="60"/>
      <c r="ADG31" s="60"/>
      <c r="ADH31" s="60"/>
      <c r="ADI31" s="60"/>
      <c r="ADJ31" s="60"/>
      <c r="ADK31" s="60"/>
      <c r="ADL31" s="60"/>
      <c r="ADM31" s="60"/>
      <c r="ADN31" s="60"/>
      <c r="ADO31" s="60"/>
      <c r="ADP31" s="60"/>
      <c r="ADQ31" s="60"/>
      <c r="ADR31" s="60"/>
      <c r="ADS31" s="60"/>
      <c r="ADT31" s="60"/>
      <c r="ADU31" s="60"/>
      <c r="ADV31" s="60"/>
      <c r="ADW31" s="60"/>
      <c r="ADX31" s="60"/>
      <c r="ADY31" s="60"/>
      <c r="ADZ31" s="60"/>
      <c r="AEA31" s="60"/>
      <c r="AEB31" s="60"/>
      <c r="AEC31" s="60"/>
      <c r="AED31" s="60"/>
      <c r="AEE31" s="60"/>
      <c r="AEF31" s="60"/>
      <c r="AEG31" s="60"/>
      <c r="AEH31" s="60"/>
      <c r="AEI31" s="60"/>
      <c r="AEJ31" s="60"/>
      <c r="AEK31" s="60"/>
      <c r="AEL31" s="60"/>
      <c r="AEM31" s="60"/>
      <c r="AEN31" s="60"/>
      <c r="AEO31" s="60"/>
      <c r="AEP31" s="60"/>
      <c r="AEQ31" s="60"/>
      <c r="AER31" s="60"/>
      <c r="AES31" s="60"/>
      <c r="AET31" s="60"/>
      <c r="AEU31" s="60"/>
      <c r="AEV31" s="60"/>
      <c r="AEW31" s="60"/>
      <c r="AEX31" s="60"/>
      <c r="AEY31" s="60"/>
      <c r="AEZ31" s="60"/>
      <c r="AFA31" s="60"/>
      <c r="AFB31" s="60"/>
      <c r="AFC31" s="60"/>
      <c r="AFD31" s="60"/>
      <c r="AFE31" s="60"/>
      <c r="AFF31" s="60"/>
      <c r="AFG31" s="60"/>
      <c r="AFH31" s="60"/>
      <c r="AFI31" s="60"/>
      <c r="AFJ31" s="60"/>
      <c r="AFK31" s="60"/>
      <c r="AFL31" s="60"/>
      <c r="AFM31" s="60"/>
      <c r="AFN31" s="60"/>
      <c r="AFO31" s="60"/>
      <c r="AFP31" s="60"/>
      <c r="AFQ31" s="60"/>
      <c r="AFR31" s="60"/>
      <c r="AFS31" s="60"/>
      <c r="AFT31" s="60"/>
      <c r="AFU31" s="60"/>
      <c r="AFV31" s="60"/>
      <c r="AFW31" s="60"/>
      <c r="AFX31" s="60"/>
      <c r="AFY31" s="60"/>
      <c r="AFZ31" s="60"/>
      <c r="AGA31" s="60"/>
      <c r="AGB31" s="60"/>
      <c r="AGC31" s="60"/>
      <c r="AGD31" s="60"/>
      <c r="AGE31" s="60"/>
      <c r="AGF31" s="60"/>
      <c r="AGG31" s="60"/>
      <c r="AGH31" s="60"/>
      <c r="AGI31" s="60"/>
      <c r="AGJ31" s="60"/>
      <c r="AGK31" s="60"/>
      <c r="AGL31" s="60"/>
      <c r="AGM31" s="60"/>
      <c r="AGN31" s="60"/>
      <c r="AGO31" s="60"/>
      <c r="AGP31" s="60"/>
      <c r="AGQ31" s="60"/>
      <c r="AGR31" s="60"/>
      <c r="AGS31" s="60"/>
      <c r="AGT31" s="60"/>
      <c r="AGU31" s="60"/>
      <c r="AGV31" s="60"/>
      <c r="AGW31" s="60"/>
      <c r="AGX31" s="60"/>
      <c r="AGY31" s="60"/>
      <c r="AGZ31" s="60"/>
      <c r="AHA31" s="60"/>
      <c r="AHB31" s="60"/>
      <c r="AHC31" s="60"/>
      <c r="AHD31" s="60"/>
      <c r="AHE31" s="60"/>
      <c r="AHF31" s="60"/>
      <c r="AHG31" s="60"/>
      <c r="AHH31" s="60"/>
      <c r="AHI31" s="60"/>
      <c r="AHJ31" s="60"/>
      <c r="AHK31" s="60"/>
      <c r="AHL31" s="60"/>
      <c r="AHM31" s="60"/>
      <c r="AHN31" s="60"/>
      <c r="AHO31" s="60"/>
      <c r="AHP31" s="60"/>
      <c r="AHQ31" s="60"/>
      <c r="AHR31" s="60"/>
      <c r="AHS31" s="60"/>
      <c r="AHT31" s="60"/>
      <c r="AHU31" s="60"/>
      <c r="AHV31" s="60"/>
      <c r="AHW31" s="60"/>
      <c r="AHX31" s="60"/>
      <c r="AHY31" s="60"/>
      <c r="AHZ31" s="60"/>
      <c r="AIA31" s="60"/>
      <c r="AIB31" s="60"/>
      <c r="AIC31" s="60"/>
      <c r="AID31" s="60"/>
      <c r="AIE31" s="60"/>
      <c r="AIF31" s="60"/>
      <c r="AIG31" s="60"/>
      <c r="AIH31" s="60"/>
      <c r="AII31" s="60"/>
      <c r="AIJ31" s="60"/>
      <c r="AIK31" s="60"/>
      <c r="AIL31" s="60"/>
      <c r="AIM31" s="60"/>
      <c r="AIN31" s="60"/>
      <c r="AIO31" s="60"/>
      <c r="AIP31" s="60"/>
      <c r="AIQ31" s="60"/>
      <c r="AIR31" s="60"/>
      <c r="AIS31" s="60"/>
      <c r="AIT31" s="60"/>
      <c r="AIU31" s="60"/>
      <c r="AIV31" s="60"/>
      <c r="AIW31" s="60"/>
      <c r="AIX31" s="60"/>
      <c r="AIY31" s="60"/>
      <c r="AIZ31" s="60"/>
      <c r="AJA31" s="60"/>
      <c r="AJB31" s="60"/>
      <c r="AJC31" s="60"/>
      <c r="AJD31" s="60"/>
      <c r="AJE31" s="60"/>
      <c r="AJF31" s="60"/>
      <c r="AJG31" s="60"/>
      <c r="AJH31" s="60"/>
      <c r="AJI31" s="60"/>
      <c r="AJJ31" s="60"/>
      <c r="AJK31" s="60"/>
      <c r="AJL31" s="60"/>
      <c r="AJM31" s="60"/>
      <c r="AJN31" s="60"/>
      <c r="AJO31" s="60"/>
      <c r="AJP31" s="60"/>
      <c r="AJQ31" s="60"/>
      <c r="AJR31" s="60"/>
      <c r="AJS31" s="60"/>
      <c r="AJT31" s="60"/>
      <c r="AJU31" s="60"/>
      <c r="AJV31" s="60"/>
      <c r="AJW31" s="60"/>
      <c r="AJX31" s="60"/>
      <c r="AJY31" s="60"/>
      <c r="AJZ31" s="60"/>
      <c r="AKA31" s="60"/>
      <c r="AKB31" s="60"/>
      <c r="AKC31" s="60"/>
      <c r="AKD31" s="60"/>
      <c r="AKE31" s="60"/>
      <c r="AKF31" s="60"/>
      <c r="AKG31" s="60"/>
      <c r="AKH31" s="60"/>
      <c r="AKI31" s="60"/>
      <c r="AKJ31" s="60"/>
      <c r="AKK31" s="60"/>
      <c r="AKL31" s="60"/>
      <c r="AKM31" s="60"/>
      <c r="AKN31" s="60"/>
      <c r="AKO31" s="60"/>
      <c r="AKP31" s="60"/>
      <c r="AKQ31" s="60"/>
      <c r="AKR31" s="60"/>
      <c r="AKS31" s="60"/>
      <c r="AKT31" s="60"/>
      <c r="AKU31" s="60"/>
      <c r="AKV31" s="60"/>
      <c r="AKW31" s="60"/>
      <c r="AKX31" s="60"/>
      <c r="AKY31" s="60"/>
      <c r="AKZ31" s="60"/>
      <c r="ALA31" s="60"/>
      <c r="ALB31" s="60"/>
      <c r="ALC31" s="60"/>
      <c r="ALD31" s="60"/>
      <c r="ALE31" s="60"/>
      <c r="ALF31" s="60"/>
      <c r="ALG31" s="60"/>
      <c r="ALH31" s="60"/>
      <c r="ALI31" s="60"/>
      <c r="ALJ31" s="60"/>
      <c r="ALK31" s="60"/>
      <c r="ALL31" s="60"/>
      <c r="ALM31" s="60"/>
      <c r="ALN31" s="60"/>
      <c r="ALO31" s="60"/>
      <c r="ALP31" s="60"/>
      <c r="ALQ31" s="60"/>
      <c r="ALR31" s="60"/>
      <c r="ALS31" s="60"/>
      <c r="ALT31" s="60"/>
      <c r="ALU31" s="60"/>
      <c r="ALV31" s="60"/>
      <c r="ALW31" s="60"/>
      <c r="ALX31" s="60"/>
      <c r="ALY31" s="60"/>
      <c r="ALZ31" s="60"/>
      <c r="AMA31" s="60"/>
      <c r="AMB31" s="60"/>
      <c r="AMC31" s="60"/>
      <c r="AMD31" s="60"/>
      <c r="AME31" s="60"/>
      <c r="AMF31" s="60"/>
      <c r="AMG31" s="60"/>
    </row>
    <row r="32" spans="1:1024" ht="4.5" customHeight="1" x14ac:dyDescent="0.2">
      <c r="A32" s="10"/>
      <c r="B32" s="11"/>
      <c r="C32" s="36"/>
      <c r="D32" s="36"/>
      <c r="E32" s="39"/>
    </row>
    <row r="33" spans="1022:1024" s="12" customFormat="1" ht="15.75" x14ac:dyDescent="0.25">
      <c r="AMH33"/>
      <c r="AMI33"/>
      <c r="AMJ33"/>
    </row>
  </sheetData>
  <mergeCells count="4">
    <mergeCell ref="B1:E1"/>
    <mergeCell ref="A2:E2"/>
    <mergeCell ref="A31:B3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2024-03-21T10:23:25Z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