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9" i="2" l="1"/>
  <c r="E21" i="2" l="1"/>
  <c r="E19" i="2"/>
  <c r="D27" i="1"/>
  <c r="C27" i="1"/>
  <c r="E13" i="1"/>
  <c r="D19" i="1" l="1"/>
  <c r="C19" i="1"/>
  <c r="D41" i="1" l="1"/>
  <c r="E43" i="1"/>
  <c r="D39" i="1"/>
  <c r="C41" i="1"/>
  <c r="C31" i="1"/>
  <c r="C22" i="1"/>
  <c r="C9" i="1"/>
  <c r="D48" i="1" l="1"/>
  <c r="D46" i="1"/>
  <c r="D37" i="1"/>
  <c r="D31" i="1"/>
  <c r="D22" i="1"/>
  <c r="D17" i="1"/>
  <c r="D9" i="1"/>
  <c r="E9" i="1" s="1"/>
  <c r="D25" i="2"/>
  <c r="D24" i="2" s="1"/>
  <c r="C25" i="2"/>
  <c r="C24" i="2" s="1"/>
  <c r="D50" i="1" l="1"/>
  <c r="C9" i="2"/>
  <c r="C32" i="2" s="1"/>
  <c r="E29" i="2" l="1"/>
  <c r="E28" i="2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C48" i="1"/>
  <c r="E47" i="1"/>
  <c r="C46" i="1"/>
  <c r="E45" i="1"/>
  <c r="E44" i="1"/>
  <c r="E42" i="1"/>
  <c r="E40" i="1"/>
  <c r="C39" i="1"/>
  <c r="E38" i="1"/>
  <c r="C37" i="1"/>
  <c r="E36" i="1"/>
  <c r="E35" i="1"/>
  <c r="E34" i="1"/>
  <c r="E33" i="1"/>
  <c r="E32" i="1"/>
  <c r="E30" i="1"/>
  <c r="E29" i="1"/>
  <c r="E28" i="1"/>
  <c r="E26" i="1"/>
  <c r="E25" i="1"/>
  <c r="E24" i="1"/>
  <c r="E23" i="1"/>
  <c r="E21" i="1"/>
  <c r="E20" i="1"/>
  <c r="E18" i="1"/>
  <c r="C17" i="1"/>
  <c r="E16" i="1"/>
  <c r="E15" i="1"/>
  <c r="E14" i="1"/>
  <c r="E12" i="1"/>
  <c r="E11" i="1"/>
  <c r="E10" i="1"/>
  <c r="E27" i="1" l="1"/>
  <c r="E39" i="1"/>
  <c r="C50" i="1"/>
  <c r="E46" i="1"/>
  <c r="E37" i="1"/>
  <c r="E17" i="1"/>
  <c r="E22" i="1"/>
  <c r="E41" i="1"/>
  <c r="E48" i="1"/>
  <c r="E19" i="1"/>
  <c r="E31" i="1"/>
  <c r="E9" i="2"/>
  <c r="D32" i="2"/>
  <c r="E32" i="2" s="1"/>
  <c r="E50" i="1" l="1"/>
</calcChain>
</file>

<file path=xl/sharedStrings.xml><?xml version="1.0" encoding="utf-8"?>
<sst xmlns="http://schemas.openxmlformats.org/spreadsheetml/2006/main" count="150" uniqueCount="139">
  <si>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</si>
  <si>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</si>
  <si>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</si>
  <si>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</si>
  <si>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</si>
  <si>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</si>
  <si>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</si>
  <si>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</si>
  <si>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</si>
  <si>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</si>
  <si>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</si>
  <si>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</si>
  <si>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</si>
  <si>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</si>
  <si>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</si>
  <si>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</si>
  <si>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</si>
  <si>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</si>
  <si>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</si>
  <si>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</si>
  <si>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</si>
  <si>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</si>
  <si>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</si>
  <si>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</si>
  <si>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</si>
  <si>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</si>
  <si>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</si>
  <si>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</si>
  <si>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</si>
  <si>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</si>
  <si>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</si>
  <si>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</si>
  <si>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</si>
  <si>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</si>
  <si>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</si>
  <si>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</si>
  <si>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</si>
  <si>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</si>
  <si>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</si>
  <si>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</si>
  <si>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</si>
  <si>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</si>
  <si>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</si>
  <si>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</si>
  <si>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</si>
  <si>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</si>
  <si>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</si>
  <si>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</si>
  <si>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</si>
  <si>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</si>
  <si>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</si>
  <si>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</si>
  <si>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</si>
  <si>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</si>
  <si>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</si>
  <si>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</si>
  <si>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</si>
  <si>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</si>
  <si>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</si>
  <si>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</si>
  <si>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</si>
  <si>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</si>
  <si>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</si>
  <si>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</si>
  <si>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</si>
  <si>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</si>
  <si>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</si>
  <si>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</si>
  <si>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</si>
  <si>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</si>
  <si>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</si>
  <si>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</si>
  <si>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</si>
  <si>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</si>
  <si>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</si>
  <si>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</si>
  <si>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</si>
  <si>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</si>
  <si>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</si>
  <si>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</si>
  <si>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</si>
  <si>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</si>
  <si>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</si>
  <si>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</si>
  <si>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</si>
  <si>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</si>
  <si>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</si>
  <si>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</si>
  <si>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</si>
  <si>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</si>
  <si>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</si>
  <si>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</si>
  <si>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</si>
  <si>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</si>
  <si>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</si>
  <si>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</si>
  <si>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</si>
  <si>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</si>
  <si>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</si>
  <si>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</si>
  <si>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</si>
  <si>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</si>
  <si>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</si>
  <si>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</si>
  <si>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</si>
  <si>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</si>
  <si>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</si>
  <si>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</si>
  <si>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</si>
  <si>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</si>
  <si>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</si>
  <si>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</si>
  <si>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</si>
  <si>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</si>
  <si>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</si>
  <si>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</si>
  <si>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</si>
  <si>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</si>
  <si>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</si>
  <si>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</si>
  <si>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</si>
  <si>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</si>
  <si>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</si>
  <si>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</si>
  <si>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</si>
  <si>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</si>
  <si>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</si>
  <si>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</si>
  <si>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</si>
  <si>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</si>
  <si>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</si>
  <si>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</si>
  <si>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</si>
  <si>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</si>
  <si>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</si>
  <si>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</si>
  <si>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01.01.2023 год</t>
  </si>
  <si>
    <t>Невыясненные поступления</t>
  </si>
  <si>
    <t>1 17 00000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</si>
</sst>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136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6">
        <f>C10+C11+C12+C13+C14+C15+C16</f>
        <v>78830.91</v>
      </c>
      <c r="D9" s="36">
        <f>D10+D11+D12+D13+D14+D15+D16</f>
        <v>73010.64</v>
      </c>
      <c r="E9" s="11">
        <f>D9/C9*100</f>
        <v>92.616766697225742</v>
      </c>
    </row>
    <row r="10" spans="1:1024" ht="25.5" x14ac:dyDescent="0.2">
      <c r="A10" s="12" t="s">
        <v>9</v>
      </c>
      <c r="B10" s="13" t="s">
        <v>10</v>
      </c>
      <c r="C10" s="37">
        <v>3325.26</v>
      </c>
      <c r="D10" s="37">
        <v>3160.83</v>
      </c>
      <c r="E10" s="14">
        <f>D10/C10*100</f>
        <v>95.055123509139122</v>
      </c>
    </row>
    <row r="11" spans="1:1024" ht="38.25" x14ac:dyDescent="0.2">
      <c r="A11" s="15" t="s">
        <v>11</v>
      </c>
      <c r="B11" s="16" t="s">
        <v>12</v>
      </c>
      <c r="C11" s="37">
        <v>2058.5500000000002</v>
      </c>
      <c r="D11" s="37">
        <v>2056.1</v>
      </c>
      <c r="E11" s="14">
        <f>D11/C11*100</f>
        <v>99.88098418789923</v>
      </c>
    </row>
    <row r="12" spans="1:1024" ht="38.25" x14ac:dyDescent="0.2">
      <c r="A12" s="17" t="s">
        <v>13</v>
      </c>
      <c r="B12" s="18" t="s">
        <v>14</v>
      </c>
      <c r="C12" s="37">
        <v>25934.3</v>
      </c>
      <c r="D12" s="37">
        <v>25361.51</v>
      </c>
      <c r="E12" s="14">
        <f>D12/C12*100</f>
        <v>97.791380526946938</v>
      </c>
    </row>
    <row r="13" spans="1:1024" x14ac:dyDescent="0.2">
      <c r="A13" s="17" t="s">
        <v>15</v>
      </c>
      <c r="B13" s="18" t="s">
        <v>16</v>
      </c>
      <c r="C13" s="37">
        <v>30.8</v>
      </c>
      <c r="D13" s="37">
        <v>21.87</v>
      </c>
      <c r="E13" s="14">
        <f>D13/C13*100</f>
        <v>71.006493506493513</v>
      </c>
    </row>
    <row r="14" spans="1:1024" ht="25.5" x14ac:dyDescent="0.2">
      <c r="A14" s="15" t="s">
        <v>18</v>
      </c>
      <c r="B14" s="16" t="s">
        <v>19</v>
      </c>
      <c r="C14" s="37">
        <v>11718.82</v>
      </c>
      <c r="D14" s="37">
        <v>11693.9</v>
      </c>
      <c r="E14" s="14">
        <f t="shared" ref="E14:E50" si="0">D14/C14*100</f>
        <v>99.787350603559062</v>
      </c>
    </row>
    <row r="15" spans="1:1024" x14ac:dyDescent="0.2">
      <c r="A15" s="17" t="s">
        <v>20</v>
      </c>
      <c r="B15" s="19" t="s">
        <v>21</v>
      </c>
      <c r="C15" s="37">
        <v>3116.96</v>
      </c>
      <c r="D15" s="37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7">
        <v>32646.22</v>
      </c>
      <c r="D16" s="37">
        <v>30716.43</v>
      </c>
      <c r="E16" s="14">
        <f t="shared" si="0"/>
        <v>94.088779650446511</v>
      </c>
    </row>
    <row r="17" spans="1:5" ht="20.25" customHeight="1" x14ac:dyDescent="0.2">
      <c r="A17" s="20" t="s">
        <v>24</v>
      </c>
      <c r="B17" s="21" t="s">
        <v>25</v>
      </c>
      <c r="C17" s="36">
        <f>C18</f>
        <v>313.2</v>
      </c>
      <c r="D17" s="36">
        <f>D18</f>
        <v>305.85000000000002</v>
      </c>
      <c r="E17" s="11">
        <f t="shared" si="0"/>
        <v>97.653256704980848</v>
      </c>
    </row>
    <row r="18" spans="1:5" x14ac:dyDescent="0.2">
      <c r="A18" s="17" t="s">
        <v>26</v>
      </c>
      <c r="B18" s="19" t="s">
        <v>27</v>
      </c>
      <c r="C18" s="38">
        <v>313.2</v>
      </c>
      <c r="D18" s="37">
        <v>305.85000000000002</v>
      </c>
      <c r="E18" s="14">
        <f t="shared" si="0"/>
        <v>97.653256704980848</v>
      </c>
    </row>
    <row r="19" spans="1:5" ht="29.25" customHeight="1" x14ac:dyDescent="0.2">
      <c r="A19" s="20" t="s">
        <v>28</v>
      </c>
      <c r="B19" s="21" t="s">
        <v>29</v>
      </c>
      <c r="C19" s="39">
        <f>C20+C21</f>
        <v>6947.16</v>
      </c>
      <c r="D19" s="39">
        <f>D20+D21</f>
        <v>6681.6900000000005</v>
      </c>
      <c r="E19" s="11">
        <f t="shared" si="0"/>
        <v>96.178726270879039</v>
      </c>
    </row>
    <row r="20" spans="1:5" x14ac:dyDescent="0.2">
      <c r="A20" s="17" t="s">
        <v>30</v>
      </c>
      <c r="B20" s="19" t="s">
        <v>31</v>
      </c>
      <c r="C20" s="38">
        <v>6906.86</v>
      </c>
      <c r="D20" s="37">
        <v>6641.39</v>
      </c>
      <c r="E20" s="14">
        <f t="shared" si="0"/>
        <v>96.156429984102772</v>
      </c>
    </row>
    <row r="21" spans="1:5" ht="25.5" x14ac:dyDescent="0.2">
      <c r="A21" s="17" t="s">
        <v>32</v>
      </c>
      <c r="B21" s="19" t="s">
        <v>33</v>
      </c>
      <c r="C21" s="38">
        <v>40.299999999999997</v>
      </c>
      <c r="D21" s="37">
        <v>40.299999999999997</v>
      </c>
      <c r="E21" s="14">
        <f t="shared" si="0"/>
        <v>100</v>
      </c>
    </row>
    <row r="22" spans="1:5" ht="18.75" customHeight="1" x14ac:dyDescent="0.2">
      <c r="A22" s="20" t="s">
        <v>34</v>
      </c>
      <c r="B22" s="21" t="s">
        <v>35</v>
      </c>
      <c r="C22" s="39">
        <f>C23+C24+C25+C26</f>
        <v>10600.27</v>
      </c>
      <c r="D22" s="39">
        <f>+D23+D24+D25+D26</f>
        <v>8646.2400000000016</v>
      </c>
      <c r="E22" s="11">
        <f t="shared" si="0"/>
        <v>81.566224256551962</v>
      </c>
    </row>
    <row r="23" spans="1:5" x14ac:dyDescent="0.2">
      <c r="A23" s="17" t="s">
        <v>36</v>
      </c>
      <c r="B23" s="19" t="s">
        <v>37</v>
      </c>
      <c r="C23" s="38">
        <v>237.4</v>
      </c>
      <c r="D23" s="38">
        <v>212.9</v>
      </c>
      <c r="E23" s="14">
        <f t="shared" si="0"/>
        <v>89.679865206402695</v>
      </c>
    </row>
    <row r="24" spans="1:5" x14ac:dyDescent="0.2">
      <c r="A24" s="17" t="s">
        <v>38</v>
      </c>
      <c r="B24" s="19" t="s">
        <v>39</v>
      </c>
      <c r="C24" s="38">
        <v>88</v>
      </c>
      <c r="D24" s="38">
        <v>82.72</v>
      </c>
      <c r="E24" s="14">
        <f t="shared" si="0"/>
        <v>94</v>
      </c>
    </row>
    <row r="25" spans="1:5" x14ac:dyDescent="0.2">
      <c r="A25" s="17" t="s">
        <v>40</v>
      </c>
      <c r="B25" s="19" t="s">
        <v>41</v>
      </c>
      <c r="C25" s="38">
        <v>10123.870000000001</v>
      </c>
      <c r="D25" s="37">
        <v>8199.6200000000008</v>
      </c>
      <c r="E25" s="14">
        <f t="shared" si="0"/>
        <v>80.992940446686887</v>
      </c>
    </row>
    <row r="26" spans="1:5" x14ac:dyDescent="0.2">
      <c r="A26" s="17" t="s">
        <v>42</v>
      </c>
      <c r="B26" s="19" t="s">
        <v>43</v>
      </c>
      <c r="C26" s="38">
        <v>151</v>
      </c>
      <c r="D26" s="37">
        <v>151</v>
      </c>
      <c r="E26" s="14">
        <f t="shared" si="0"/>
        <v>100</v>
      </c>
    </row>
    <row r="27" spans="1:5" ht="18" customHeight="1" x14ac:dyDescent="0.2">
      <c r="A27" s="20" t="s">
        <v>44</v>
      </c>
      <c r="B27" s="21" t="s">
        <v>45</v>
      </c>
      <c r="C27" s="39">
        <f>C28+C29+C30</f>
        <v>130321.88999999998</v>
      </c>
      <c r="D27" s="39">
        <f t="shared" ref="D27:E27" si="1">D28+D29+D30</f>
        <v>56688.32</v>
      </c>
      <c r="E27" s="39">
        <f t="shared" si="1"/>
        <v>207.77299074143397</v>
      </c>
    </row>
    <row r="28" spans="1:5" x14ac:dyDescent="0.2">
      <c r="A28" s="17" t="s">
        <v>46</v>
      </c>
      <c r="B28" s="19" t="s">
        <v>47</v>
      </c>
      <c r="C28" s="38">
        <v>16889.78</v>
      </c>
      <c r="D28" s="37">
        <v>16269.28</v>
      </c>
      <c r="E28" s="14">
        <f t="shared" si="0"/>
        <v>96.326180684413899</v>
      </c>
    </row>
    <row r="29" spans="1:5" x14ac:dyDescent="0.2">
      <c r="A29" s="17" t="s">
        <v>48</v>
      </c>
      <c r="B29" s="19" t="s">
        <v>49</v>
      </c>
      <c r="C29" s="38">
        <v>83549.009999999995</v>
      </c>
      <c r="D29" s="37">
        <v>11077.32</v>
      </c>
      <c r="E29" s="14">
        <f t="shared" si="0"/>
        <v>13.258469489943685</v>
      </c>
    </row>
    <row r="30" spans="1:5" x14ac:dyDescent="0.2">
      <c r="A30" s="15" t="s">
        <v>50</v>
      </c>
      <c r="B30" s="19" t="s">
        <v>51</v>
      </c>
      <c r="C30" s="38">
        <v>29883.1</v>
      </c>
      <c r="D30" s="37">
        <v>29341.72</v>
      </c>
      <c r="E30" s="14">
        <f t="shared" si="0"/>
        <v>98.188340567076381</v>
      </c>
    </row>
    <row r="31" spans="1:5" ht="18.75" customHeight="1" x14ac:dyDescent="0.2">
      <c r="A31" s="22" t="s">
        <v>52</v>
      </c>
      <c r="B31" s="23" t="s">
        <v>53</v>
      </c>
      <c r="C31" s="36">
        <f>C32+C33+C34+C35+C36</f>
        <v>422859.91999999993</v>
      </c>
      <c r="D31" s="36">
        <f>D32+D33+D34+D35+D36</f>
        <v>421005.0199999999</v>
      </c>
      <c r="E31" s="11">
        <f t="shared" si="0"/>
        <v>99.561344097118493</v>
      </c>
    </row>
    <row r="32" spans="1:5" x14ac:dyDescent="0.2">
      <c r="A32" s="17" t="s">
        <v>54</v>
      </c>
      <c r="B32" s="16" t="s">
        <v>55</v>
      </c>
      <c r="C32" s="37">
        <v>142363.41</v>
      </c>
      <c r="D32" s="37">
        <v>142363.41</v>
      </c>
      <c r="E32" s="14">
        <f t="shared" si="0"/>
        <v>100</v>
      </c>
    </row>
    <row r="33" spans="1:8" x14ac:dyDescent="0.2">
      <c r="A33" s="17" t="s">
        <v>56</v>
      </c>
      <c r="B33" s="16" t="s">
        <v>57</v>
      </c>
      <c r="C33" s="37">
        <v>167017.29999999999</v>
      </c>
      <c r="D33" s="37">
        <v>167017.29999999999</v>
      </c>
      <c r="E33" s="14">
        <f t="shared" si="0"/>
        <v>100</v>
      </c>
      <c r="H33" s="24"/>
    </row>
    <row r="34" spans="1:8" x14ac:dyDescent="0.2">
      <c r="A34" s="17" t="s">
        <v>58</v>
      </c>
      <c r="B34" s="16" t="s">
        <v>59</v>
      </c>
      <c r="C34" s="37">
        <v>105597.22</v>
      </c>
      <c r="D34" s="37">
        <v>104323.42</v>
      </c>
      <c r="E34" s="14">
        <f t="shared" si="0"/>
        <v>98.793718243718914</v>
      </c>
      <c r="H34" s="24"/>
    </row>
    <row r="35" spans="1:8" x14ac:dyDescent="0.2">
      <c r="A35" s="17" t="s">
        <v>60</v>
      </c>
      <c r="B35" s="16" t="s">
        <v>61</v>
      </c>
      <c r="C35" s="37">
        <v>7395.66</v>
      </c>
      <c r="D35" s="37">
        <v>6833.54</v>
      </c>
      <c r="E35" s="14">
        <f t="shared" si="0"/>
        <v>92.399326091248113</v>
      </c>
    </row>
    <row r="36" spans="1:8" x14ac:dyDescent="0.2">
      <c r="A36" s="17" t="s">
        <v>62</v>
      </c>
      <c r="B36" s="16" t="s">
        <v>63</v>
      </c>
      <c r="C36" s="37">
        <v>486.33</v>
      </c>
      <c r="D36" s="37">
        <v>467.35</v>
      </c>
      <c r="E36" s="14">
        <f t="shared" si="0"/>
        <v>96.097300187115749</v>
      </c>
    </row>
    <row r="37" spans="1:8" ht="18.75" customHeight="1" x14ac:dyDescent="0.2">
      <c r="A37" s="20" t="s">
        <v>64</v>
      </c>
      <c r="B37" s="23" t="s">
        <v>65</v>
      </c>
      <c r="C37" s="36">
        <f>C38</f>
        <v>31260.82</v>
      </c>
      <c r="D37" s="36">
        <f>D38</f>
        <v>31260.82</v>
      </c>
      <c r="E37" s="11">
        <f t="shared" si="0"/>
        <v>100</v>
      </c>
    </row>
    <row r="38" spans="1:8" x14ac:dyDescent="0.2">
      <c r="A38" s="17" t="s">
        <v>66</v>
      </c>
      <c r="B38" s="16" t="s">
        <v>67</v>
      </c>
      <c r="C38" s="37">
        <v>31260.82</v>
      </c>
      <c r="D38" s="37">
        <v>31260.82</v>
      </c>
      <c r="E38" s="14">
        <f t="shared" si="0"/>
        <v>100</v>
      </c>
    </row>
    <row r="39" spans="1:8" ht="18.75" customHeight="1" x14ac:dyDescent="0.2">
      <c r="A39" s="22" t="s">
        <v>68</v>
      </c>
      <c r="B39" s="23" t="s">
        <v>69</v>
      </c>
      <c r="C39" s="36">
        <f>C40</f>
        <v>913.17</v>
      </c>
      <c r="D39" s="36">
        <f>D40</f>
        <v>863.05</v>
      </c>
      <c r="E39" s="11">
        <f t="shared" si="0"/>
        <v>94.511427226036773</v>
      </c>
    </row>
    <row r="40" spans="1:8" x14ac:dyDescent="0.2">
      <c r="A40" s="17" t="s">
        <v>70</v>
      </c>
      <c r="B40" s="25" t="s">
        <v>71</v>
      </c>
      <c r="C40" s="40">
        <v>913.17</v>
      </c>
      <c r="D40" s="37">
        <v>863.05</v>
      </c>
      <c r="E40" s="14">
        <f t="shared" si="0"/>
        <v>94.511427226036773</v>
      </c>
    </row>
    <row r="41" spans="1:8" ht="18" customHeight="1" x14ac:dyDescent="0.2">
      <c r="A41" s="20" t="s">
        <v>72</v>
      </c>
      <c r="B41" s="23" t="s">
        <v>73</v>
      </c>
      <c r="C41" s="36">
        <f>C42+C43+C44+C45</f>
        <v>23011.16</v>
      </c>
      <c r="D41" s="36">
        <f>D42+D43+D44+D45</f>
        <v>22250.699999999997</v>
      </c>
      <c r="E41" s="11">
        <f t="shared" si="0"/>
        <v>96.695255693324441</v>
      </c>
    </row>
    <row r="42" spans="1:8" x14ac:dyDescent="0.2">
      <c r="A42" s="17" t="s">
        <v>74</v>
      </c>
      <c r="B42" s="16" t="s">
        <v>75</v>
      </c>
      <c r="C42" s="37">
        <v>1989.09</v>
      </c>
      <c r="D42" s="37">
        <v>1919.35</v>
      </c>
      <c r="E42" s="14">
        <f t="shared" si="0"/>
        <v>96.493874083123444</v>
      </c>
    </row>
    <row r="43" spans="1:8" x14ac:dyDescent="0.2">
      <c r="A43" s="17" t="s">
        <v>76</v>
      </c>
      <c r="B43" s="16" t="s">
        <v>77</v>
      </c>
      <c r="C43" s="37">
        <v>19611.47</v>
      </c>
      <c r="D43" s="37">
        <v>19062.25</v>
      </c>
      <c r="E43" s="14">
        <f t="shared" si="0"/>
        <v>97.199496009223168</v>
      </c>
    </row>
    <row r="44" spans="1:8" x14ac:dyDescent="0.2">
      <c r="A44" s="17" t="s">
        <v>135</v>
      </c>
      <c r="B44" s="16">
        <v>1004</v>
      </c>
      <c r="C44" s="37">
        <v>235.07</v>
      </c>
      <c r="D44" s="37">
        <v>235.07</v>
      </c>
      <c r="E44" s="14">
        <f t="shared" si="0"/>
        <v>100</v>
      </c>
    </row>
    <row r="45" spans="1:8" ht="12" customHeight="1" x14ac:dyDescent="0.2">
      <c r="A45" s="17" t="s">
        <v>78</v>
      </c>
      <c r="B45" s="16" t="s">
        <v>79</v>
      </c>
      <c r="C45" s="37">
        <v>1175.53</v>
      </c>
      <c r="D45" s="37">
        <v>1034.03</v>
      </c>
      <c r="E45" s="14">
        <f t="shared" si="0"/>
        <v>87.962876319617536</v>
      </c>
    </row>
    <row r="46" spans="1:8" ht="19.5" customHeight="1" x14ac:dyDescent="0.2">
      <c r="A46" s="20" t="s">
        <v>80</v>
      </c>
      <c r="B46" s="23" t="s">
        <v>81</v>
      </c>
      <c r="C46" s="36">
        <f>C47</f>
        <v>1212.55</v>
      </c>
      <c r="D46" s="36">
        <f>D47</f>
        <v>1212.55</v>
      </c>
      <c r="E46" s="11">
        <f t="shared" si="0"/>
        <v>100</v>
      </c>
    </row>
    <row r="47" spans="1:8" x14ac:dyDescent="0.2">
      <c r="A47" s="17" t="s">
        <v>82</v>
      </c>
      <c r="B47" s="16" t="s">
        <v>83</v>
      </c>
      <c r="C47" s="37">
        <v>1212.55</v>
      </c>
      <c r="D47" s="37">
        <v>1212.55</v>
      </c>
      <c r="E47" s="14">
        <f t="shared" si="0"/>
        <v>100</v>
      </c>
    </row>
    <row r="48" spans="1:8" x14ac:dyDescent="0.2">
      <c r="A48" s="20" t="s">
        <v>84</v>
      </c>
      <c r="B48" s="23" t="s">
        <v>85</v>
      </c>
      <c r="C48" s="36">
        <f>C49</f>
        <v>255</v>
      </c>
      <c r="D48" s="36">
        <f>D49</f>
        <v>232.3</v>
      </c>
      <c r="E48" s="11">
        <f t="shared" si="0"/>
        <v>91.098039215686271</v>
      </c>
    </row>
    <row r="49" spans="1:1024" x14ac:dyDescent="0.2">
      <c r="A49" s="17" t="s">
        <v>86</v>
      </c>
      <c r="B49" s="16" t="s">
        <v>87</v>
      </c>
      <c r="C49" s="37">
        <v>255</v>
      </c>
      <c r="D49" s="37">
        <v>232.3</v>
      </c>
      <c r="E49" s="14">
        <f t="shared" si="0"/>
        <v>91.098039215686271</v>
      </c>
    </row>
    <row r="50" spans="1:1024" ht="18" customHeight="1" x14ac:dyDescent="0.2">
      <c r="A50" s="22" t="s">
        <v>88</v>
      </c>
      <c r="B50" s="23"/>
      <c r="C50" s="36">
        <f>C9+C17+C19+C22+C27+C31+C37+C39+C41+C46+C48</f>
        <v>706526.04999999993</v>
      </c>
      <c r="D50" s="36">
        <f>D9+D17+D19+D22+D27+D31+D37+D39+D41+D46+D48</f>
        <v>622157.17999999993</v>
      </c>
      <c r="E50" s="11">
        <f t="shared" si="0"/>
        <v>88.058632799172798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Normal="100" workbookViewId="0">
      <selection activeCell="C21" sqref="C2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89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136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6">
        <f>C10+C11+C12+C13+C14+C15+C16+C17+C18+C19+C20+C21+C22</f>
        <v>178276.92</v>
      </c>
      <c r="D9" s="36">
        <f>D10+D11+D12+D13+D14+D15+D16+D17+D18+D19+D20+D21+D22+D23</f>
        <v>191209.63999999998</v>
      </c>
      <c r="E9" s="11">
        <f t="shared" ref="E9:E21" si="0">D9/C9*100</f>
        <v>107.25428731885202</v>
      </c>
    </row>
    <row r="10" spans="1:1024" x14ac:dyDescent="0.2">
      <c r="A10" s="12" t="s">
        <v>92</v>
      </c>
      <c r="B10" s="13" t="s">
        <v>93</v>
      </c>
      <c r="C10" s="37">
        <v>149895.9</v>
      </c>
      <c r="D10" s="37">
        <v>162422.01</v>
      </c>
      <c r="E10" s="14">
        <f t="shared" si="0"/>
        <v>108.35653943837025</v>
      </c>
    </row>
    <row r="11" spans="1:1024" ht="25.5" x14ac:dyDescent="0.2">
      <c r="A11" s="15" t="s">
        <v>94</v>
      </c>
      <c r="B11" s="16" t="s">
        <v>95</v>
      </c>
      <c r="C11" s="37">
        <v>1556.22</v>
      </c>
      <c r="D11" s="37">
        <v>1661.92</v>
      </c>
      <c r="E11" s="14">
        <f t="shared" si="0"/>
        <v>106.79209880351108</v>
      </c>
    </row>
    <row r="12" spans="1:1024" ht="25.5" x14ac:dyDescent="0.2">
      <c r="A12" s="17" t="s">
        <v>96</v>
      </c>
      <c r="B12" s="18" t="s">
        <v>97</v>
      </c>
      <c r="C12" s="37">
        <v>5520.26</v>
      </c>
      <c r="D12" s="37">
        <v>5555.86</v>
      </c>
      <c r="E12" s="14">
        <f t="shared" si="0"/>
        <v>100.64489716064098</v>
      </c>
    </row>
    <row r="13" spans="1:1024" x14ac:dyDescent="0.2">
      <c r="A13" s="17" t="s">
        <v>98</v>
      </c>
      <c r="B13" s="18" t="s">
        <v>99</v>
      </c>
      <c r="C13" s="37">
        <v>0</v>
      </c>
      <c r="D13" s="37">
        <v>9.59</v>
      </c>
      <c r="E13" s="34" t="s">
        <v>17</v>
      </c>
    </row>
    <row r="14" spans="1:1024" ht="25.5" x14ac:dyDescent="0.2">
      <c r="A14" s="15" t="s">
        <v>100</v>
      </c>
      <c r="B14" s="18" t="s">
        <v>101</v>
      </c>
      <c r="C14" s="37">
        <v>675</v>
      </c>
      <c r="D14" s="37">
        <v>861.84</v>
      </c>
      <c r="E14" s="14">
        <f t="shared" si="0"/>
        <v>127.68000000000002</v>
      </c>
    </row>
    <row r="15" spans="1:1024" x14ac:dyDescent="0.2">
      <c r="A15" s="15" t="s">
        <v>102</v>
      </c>
      <c r="B15" s="16" t="s">
        <v>103</v>
      </c>
      <c r="C15" s="37">
        <v>525</v>
      </c>
      <c r="D15" s="37">
        <v>581.29999999999995</v>
      </c>
      <c r="E15" s="14">
        <f t="shared" si="0"/>
        <v>110.72380952380951</v>
      </c>
    </row>
    <row r="16" spans="1:1024" x14ac:dyDescent="0.2">
      <c r="A16" s="17" t="s">
        <v>104</v>
      </c>
      <c r="B16" s="19" t="s">
        <v>105</v>
      </c>
      <c r="C16" s="37">
        <v>332</v>
      </c>
      <c r="D16" s="37">
        <v>412.48</v>
      </c>
      <c r="E16" s="14">
        <f t="shared" si="0"/>
        <v>124.2409638554217</v>
      </c>
    </row>
    <row r="17" spans="1:1024" x14ac:dyDescent="0.2">
      <c r="A17" s="17" t="s">
        <v>106</v>
      </c>
      <c r="B17" s="19" t="s">
        <v>107</v>
      </c>
      <c r="C17" s="37">
        <v>0</v>
      </c>
      <c r="D17" s="37">
        <v>0.45</v>
      </c>
      <c r="E17" s="34" t="s">
        <v>17</v>
      </c>
    </row>
    <row r="18" spans="1:1024" ht="25.5" x14ac:dyDescent="0.2">
      <c r="A18" s="17" t="s">
        <v>134</v>
      </c>
      <c r="B18" s="19" t="s">
        <v>108</v>
      </c>
      <c r="C18" s="37">
        <v>14627.67</v>
      </c>
      <c r="D18" s="37">
        <v>14357.86</v>
      </c>
      <c r="E18" s="14">
        <f t="shared" si="0"/>
        <v>98.155482041910986</v>
      </c>
    </row>
    <row r="19" spans="1:1024" x14ac:dyDescent="0.2">
      <c r="A19" s="17" t="s">
        <v>109</v>
      </c>
      <c r="B19" s="19" t="s">
        <v>110</v>
      </c>
      <c r="C19" s="38">
        <v>35.9</v>
      </c>
      <c r="D19" s="37">
        <v>36.770000000000003</v>
      </c>
      <c r="E19" s="14">
        <f t="shared" si="0"/>
        <v>102.42339832869082</v>
      </c>
    </row>
    <row r="20" spans="1:1024" x14ac:dyDescent="0.2">
      <c r="A20" s="17" t="s">
        <v>111</v>
      </c>
      <c r="B20" s="19" t="s">
        <v>112</v>
      </c>
      <c r="C20" s="38">
        <v>1009.47</v>
      </c>
      <c r="D20" s="38">
        <v>1009.45</v>
      </c>
      <c r="E20" s="14">
        <f t="shared" si="0"/>
        <v>99.998018762320825</v>
      </c>
    </row>
    <row r="21" spans="1:1024" x14ac:dyDescent="0.2">
      <c r="A21" s="17" t="s">
        <v>113</v>
      </c>
      <c r="B21" s="19" t="s">
        <v>114</v>
      </c>
      <c r="C21" s="38">
        <v>3412.66</v>
      </c>
      <c r="D21" s="38">
        <v>3409.31</v>
      </c>
      <c r="E21" s="14">
        <f t="shared" si="0"/>
        <v>99.901836104387783</v>
      </c>
    </row>
    <row r="22" spans="1:1024" x14ac:dyDescent="0.2">
      <c r="A22" s="17" t="s">
        <v>115</v>
      </c>
      <c r="B22" s="19" t="s">
        <v>116</v>
      </c>
      <c r="C22" s="38">
        <v>686.84</v>
      </c>
      <c r="D22" s="37">
        <v>878.37</v>
      </c>
      <c r="E22" s="14">
        <f t="shared" ref="E22:E32" si="1">D22/C22*100</f>
        <v>127.88567934307844</v>
      </c>
    </row>
    <row r="23" spans="1:1024" x14ac:dyDescent="0.2">
      <c r="A23" s="17" t="s">
        <v>137</v>
      </c>
      <c r="B23" s="19" t="s">
        <v>138</v>
      </c>
      <c r="C23" s="38">
        <v>0</v>
      </c>
      <c r="D23" s="37">
        <v>12.43</v>
      </c>
      <c r="E23" s="44" t="s">
        <v>17</v>
      </c>
    </row>
    <row r="24" spans="1:1024" x14ac:dyDescent="0.2">
      <c r="A24" s="20" t="s">
        <v>117</v>
      </c>
      <c r="B24" s="21" t="s">
        <v>118</v>
      </c>
      <c r="C24" s="39">
        <f>C25+C30+C31</f>
        <v>417156.86999999994</v>
      </c>
      <c r="D24" s="39">
        <f>D25+D30+D31</f>
        <v>416773.23999999993</v>
      </c>
      <c r="E24" s="11">
        <f t="shared" si="1"/>
        <v>99.908036993373742</v>
      </c>
    </row>
    <row r="25" spans="1:1024" s="32" customFormat="1" ht="25.5" x14ac:dyDescent="0.2">
      <c r="A25" s="17" t="s">
        <v>119</v>
      </c>
      <c r="B25" s="19" t="s">
        <v>120</v>
      </c>
      <c r="C25" s="38">
        <f>C26+C27+C28+C29</f>
        <v>373837.32999999996</v>
      </c>
      <c r="D25" s="38">
        <f>D26+D27+D28+D29</f>
        <v>373453.69999999995</v>
      </c>
      <c r="E25" s="31">
        <f t="shared" si="1"/>
        <v>99.897380499694876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8">
        <v>170682</v>
      </c>
      <c r="D26" s="38">
        <v>170682</v>
      </c>
      <c r="E26" s="31">
        <f t="shared" si="1"/>
        <v>100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8">
        <v>5335.22</v>
      </c>
      <c r="D27" s="38">
        <v>5335.22</v>
      </c>
      <c r="E27" s="31">
        <f t="shared" si="1"/>
        <v>100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8">
        <v>187907</v>
      </c>
      <c r="D28" s="38">
        <v>187523.37</v>
      </c>
      <c r="E28" s="31">
        <f t="shared" si="1"/>
        <v>99.795840495564292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8">
        <v>9913.11</v>
      </c>
      <c r="D29" s="38">
        <v>9913.11</v>
      </c>
      <c r="E29" s="31">
        <f t="shared" si="1"/>
        <v>100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8">
        <v>45993.81</v>
      </c>
      <c r="D30" s="38">
        <v>45993.81</v>
      </c>
      <c r="E30" s="35" t="s">
        <v>17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8">
        <v>-2674.27</v>
      </c>
      <c r="D31" s="38">
        <v>-2674.27</v>
      </c>
      <c r="E31" s="35" t="s">
        <v>17</v>
      </c>
      <c r="AMH31" s="33"/>
      <c r="AMI31" s="33"/>
      <c r="AMJ31" s="33"/>
    </row>
    <row r="32" spans="1:1024" ht="26.25" customHeight="1" x14ac:dyDescent="0.2">
      <c r="A32" s="43" t="s">
        <v>133</v>
      </c>
      <c r="B32" s="43"/>
      <c r="C32" s="36">
        <f>C9+C24</f>
        <v>595433.78999999992</v>
      </c>
      <c r="D32" s="36">
        <f>D9+D24</f>
        <v>607982.87999999989</v>
      </c>
      <c r="E32" s="11">
        <f t="shared" si="1"/>
        <v>102.10755422529849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2023-02-17T10:31:05Z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