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расходы" sheetId="1" r:id="rId1"/>
    <sheet name="доходы" sheetId="2" r:id="rId2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21" i="2" l="1"/>
  <c r="E19" i="2"/>
  <c r="D27" i="1"/>
  <c r="E27" i="1"/>
  <c r="C27" i="1"/>
  <c r="E13" i="1"/>
  <c r="D19" i="1" l="1"/>
  <c r="C19" i="1"/>
  <c r="D41" i="1" l="1"/>
  <c r="E43" i="1"/>
  <c r="D39" i="1"/>
  <c r="C41" i="1"/>
  <c r="C31" i="1"/>
  <c r="C22" i="1"/>
  <c r="C9" i="1"/>
  <c r="D48" i="1" l="1"/>
  <c r="D46" i="1"/>
  <c r="D37" i="1"/>
  <c r="D31" i="1"/>
  <c r="D22" i="1"/>
  <c r="D17" i="1"/>
  <c r="D9" i="1"/>
  <c r="E9" i="1" s="1"/>
  <c r="D24" i="2"/>
  <c r="D23" i="2" s="1"/>
  <c r="C24" i="2"/>
  <c r="C23" i="2" s="1"/>
  <c r="D50" i="1" l="1"/>
  <c r="D9" i="2"/>
  <c r="C9" i="2"/>
  <c r="C31" i="2" s="1"/>
  <c r="E28" i="2" l="1"/>
  <c r="E27" i="2"/>
  <c r="E26" i="2"/>
  <c r="E25" i="2"/>
  <c r="E24" i="2"/>
  <c r="E23" i="2"/>
  <c r="E22" i="2"/>
  <c r="E20" i="2"/>
  <c r="E18" i="2"/>
  <c r="E16" i="2"/>
  <c r="E15" i="2"/>
  <c r="E14" i="2"/>
  <c r="E12" i="2"/>
  <c r="E11" i="2"/>
  <c r="E10" i="2"/>
  <c r="E49" i="1"/>
  <c r="C48" i="1"/>
  <c r="E47" i="1"/>
  <c r="C46" i="1"/>
  <c r="E45" i="1"/>
  <c r="E44" i="1"/>
  <c r="E42" i="1"/>
  <c r="E40" i="1"/>
  <c r="C39" i="1"/>
  <c r="E38" i="1"/>
  <c r="C37" i="1"/>
  <c r="E36" i="1"/>
  <c r="E35" i="1"/>
  <c r="E34" i="1"/>
  <c r="E33" i="1"/>
  <c r="E32" i="1"/>
  <c r="E30" i="1"/>
  <c r="E29" i="1"/>
  <c r="E28" i="1"/>
  <c r="E26" i="1"/>
  <c r="E25" i="1"/>
  <c r="E24" i="1"/>
  <c r="E23" i="1"/>
  <c r="E21" i="1"/>
  <c r="E20" i="1"/>
  <c r="E18" i="1"/>
  <c r="C17" i="1"/>
  <c r="E16" i="1"/>
  <c r="E15" i="1"/>
  <c r="E14" i="1"/>
  <c r="E12" i="1"/>
  <c r="E11" i="1"/>
  <c r="E10" i="1"/>
  <c r="E39" i="1" l="1"/>
  <c r="C50" i="1"/>
  <c r="E46" i="1"/>
  <c r="E37" i="1"/>
  <c r="E17" i="1"/>
  <c r="E22" i="1"/>
  <c r="E41" i="1"/>
  <c r="E48" i="1"/>
  <c r="E19" i="1"/>
  <c r="E31" i="1"/>
  <c r="E9" i="2"/>
  <c r="D31" i="2"/>
  <c r="E31" i="2" s="1"/>
  <c r="E50" i="1" l="1"/>
</calcChain>
</file>

<file path=xl/sharedStrings.xml><?xml version="1.0" encoding="utf-8"?>
<sst xmlns="http://schemas.openxmlformats.org/spreadsheetml/2006/main" count="147" uniqueCount="137">
  <si>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</si>
  <si>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</si>
  <si>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</si>
  <si>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</si>
  <si>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</si>
  <si>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</si>
  <si>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</si>
  <si>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</si>
  <si>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</si>
  <si>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</si>
  <si>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</si>
  <si>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</si>
  <si>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</si>
  <si>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</si>
  <si>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</si>
  <si>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</si>
  <si>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</si>
  <si>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</si>
  <si>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</si>
  <si>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</si>
  <si>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</si>
  <si>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</si>
  <si>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</si>
  <si>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</si>
  <si>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</si>
  <si>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</si>
  <si>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</si>
  <si>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</si>
  <si>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</si>
  <si>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</si>
  <si>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</si>
  <si>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</si>
  <si>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</si>
  <si>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</si>
  <si>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</si>
  <si>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</si>
  <si>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</si>
  <si>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</si>
  <si>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</si>
  <si>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</si>
  <si>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</si>
  <si>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</si>
  <si>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</si>
  <si>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</si>
  <si>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</si>
  <si>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</si>
  <si>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</si>
  <si>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</si>
  <si>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</si>
  <si>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</si>
  <si>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</si>
  <si>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</si>
  <si>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</si>
  <si>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</si>
  <si>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</si>
  <si>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</si>
  <si>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</si>
  <si>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</si>
  <si>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</si>
  <si>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</si>
  <si>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</si>
  <si>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</si>
  <si>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</si>
  <si>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</si>
  <si>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</si>
  <si>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</si>
  <si>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</si>
  <si>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</si>
  <si>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</si>
  <si>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</si>
  <si>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</si>
  <si>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</si>
  <si>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</si>
  <si>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</si>
  <si>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</si>
  <si>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</si>
  <si>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</si>
  <si>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</si>
  <si>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</si>
  <si>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</si>
  <si>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</si>
  <si>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</si>
  <si>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</si>
  <si>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</si>
  <si>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</si>
  <si>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</si>
  <si>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</si>
  <si>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</si>
  <si>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</si>
  <si>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</si>
  <si>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</si>
  <si>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</si>
  <si>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</si>
  <si>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</si>
  <si>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</si>
  <si>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</si>
  <si>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</si>
  <si>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</si>
  <si>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</si>
  <si>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</si>
  <si>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</si>
  <si>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</si>
  <si>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</si>
  <si>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</si>
  <si>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Земельный налог\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</si>
  <si>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</si>
  <si>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</si>
  <si>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</si>
  <si>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</si>
  <si>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</si>
  <si>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</si>
  <si>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</si>
  <si>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</si>
  <si>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</si>
  <si>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</si>
  <si>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</si>
  <si>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</si>
  <si>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</si>
  <si>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</si>
  <si>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</si>
  <si>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</si>
  <si>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</si>
  <si>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</si>
  <si>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</si>
  <si>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</si>
  <si>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</si>
  <si>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</si>
  <si>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</si>
  <si>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</si>
  <si>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</si>
  <si>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</si>
  <si>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</si>
  <si>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</si>
  <si>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</si>
  <si>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Доходы от использования имущества, находящегося в государственной и муниципальной собственности</t>
  </si>
  <si>
    <t>Охрана семьи и детства</t>
  </si>
  <si>
    <t>на 01.10.2022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</si>
</sst>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distributed" textRotation="90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/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2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5" fontId="5" fillId="0" borderId="0" xfId="0" applyNumberFormat="1" applyFont="1" applyBorder="1"/>
    <xf numFmtId="0" fontId="7" fillId="0" borderId="0" xfId="0" applyFont="1"/>
    <xf numFmtId="165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1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2"/>
  <sheetViews>
    <sheetView zoomScaleNormal="100" workbookViewId="0">
      <selection activeCell="D25" sqref="D25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36"/>
      <c r="C1" s="36"/>
      <c r="D1" s="36"/>
      <c r="E1" s="36"/>
    </row>
    <row r="2" spans="1:1024" ht="15.75" customHeight="1" x14ac:dyDescent="0.25">
      <c r="A2" s="37" t="s">
        <v>0</v>
      </c>
      <c r="B2" s="37"/>
      <c r="C2" s="37"/>
      <c r="D2" s="37"/>
      <c r="E2" s="37"/>
    </row>
    <row r="3" spans="1:1024" ht="15.75" customHeight="1" x14ac:dyDescent="0.25">
      <c r="A3" s="37"/>
      <c r="B3" s="37"/>
      <c r="C3" s="37"/>
      <c r="D3" s="37"/>
      <c r="E3" s="3"/>
    </row>
    <row r="4" spans="1:1024" ht="15.75" customHeight="1" x14ac:dyDescent="0.25">
      <c r="A4" s="37" t="s">
        <v>136</v>
      </c>
      <c r="B4" s="37"/>
      <c r="C4" s="37"/>
      <c r="D4" s="37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ht="17.25" customHeight="1" x14ac:dyDescent="0.2">
      <c r="A9" s="9" t="s">
        <v>7</v>
      </c>
      <c r="B9" s="10" t="s">
        <v>8</v>
      </c>
      <c r="C9" s="39">
        <f>C10+C11+C12+C13+C14+C15+C16</f>
        <v>80731.7</v>
      </c>
      <c r="D9" s="39">
        <f>D10+D11+D12+D13+D14+D15+D16</f>
        <v>46842.32</v>
      </c>
      <c r="E9" s="11">
        <f>D9/C9*100</f>
        <v>58.022214322255074</v>
      </c>
    </row>
    <row r="10" spans="1:1024" ht="25.5" x14ac:dyDescent="0.2">
      <c r="A10" s="12" t="s">
        <v>9</v>
      </c>
      <c r="B10" s="13" t="s">
        <v>10</v>
      </c>
      <c r="C10" s="40">
        <v>2560.2600000000002</v>
      </c>
      <c r="D10" s="40">
        <v>1797.9</v>
      </c>
      <c r="E10" s="14">
        <f>D10/C10*100</f>
        <v>70.223336692367184</v>
      </c>
    </row>
    <row r="11" spans="1:1024" ht="38.25" x14ac:dyDescent="0.2">
      <c r="A11" s="15" t="s">
        <v>11</v>
      </c>
      <c r="B11" s="16" t="s">
        <v>12</v>
      </c>
      <c r="C11" s="40">
        <v>1795.2</v>
      </c>
      <c r="D11" s="40">
        <v>1040.5</v>
      </c>
      <c r="E11" s="14">
        <f>D11/C11*100</f>
        <v>57.96011586452763</v>
      </c>
    </row>
    <row r="12" spans="1:1024" ht="38.25" x14ac:dyDescent="0.2">
      <c r="A12" s="17" t="s">
        <v>13</v>
      </c>
      <c r="B12" s="18" t="s">
        <v>14</v>
      </c>
      <c r="C12" s="40">
        <v>26699.3</v>
      </c>
      <c r="D12" s="40">
        <v>15378.89</v>
      </c>
      <c r="E12" s="14">
        <f>D12/C12*100</f>
        <v>57.600349072822134</v>
      </c>
    </row>
    <row r="13" spans="1:1024" x14ac:dyDescent="0.2">
      <c r="A13" s="17" t="s">
        <v>15</v>
      </c>
      <c r="B13" s="18" t="s">
        <v>16</v>
      </c>
      <c r="C13" s="40">
        <v>30.8</v>
      </c>
      <c r="D13" s="40">
        <v>21.87</v>
      </c>
      <c r="E13" s="14">
        <f>D13/C13*100</f>
        <v>71.006493506493513</v>
      </c>
    </row>
    <row r="14" spans="1:1024" ht="25.5" x14ac:dyDescent="0.2">
      <c r="A14" s="15" t="s">
        <v>18</v>
      </c>
      <c r="B14" s="16" t="s">
        <v>19</v>
      </c>
      <c r="C14" s="40">
        <v>11131.74</v>
      </c>
      <c r="D14" s="40">
        <v>7247.88</v>
      </c>
      <c r="E14" s="14">
        <f t="shared" ref="E14:E50" si="0">D14/C14*100</f>
        <v>65.110036705851911</v>
      </c>
    </row>
    <row r="15" spans="1:1024" x14ac:dyDescent="0.2">
      <c r="A15" s="17" t="s">
        <v>20</v>
      </c>
      <c r="B15" s="19" t="s">
        <v>21</v>
      </c>
      <c r="C15" s="40">
        <v>5849.43</v>
      </c>
      <c r="D15" s="40">
        <v>0</v>
      </c>
      <c r="E15" s="14">
        <f t="shared" si="0"/>
        <v>0</v>
      </c>
    </row>
    <row r="16" spans="1:1024" x14ac:dyDescent="0.2">
      <c r="A16" s="17" t="s">
        <v>22</v>
      </c>
      <c r="B16" s="19" t="s">
        <v>23</v>
      </c>
      <c r="C16" s="40">
        <v>32664.97</v>
      </c>
      <c r="D16" s="40">
        <v>21355.279999999999</v>
      </c>
      <c r="E16" s="14">
        <f t="shared" si="0"/>
        <v>65.37670170828261</v>
      </c>
    </row>
    <row r="17" spans="1:5" ht="20.25" customHeight="1" x14ac:dyDescent="0.2">
      <c r="A17" s="20" t="s">
        <v>24</v>
      </c>
      <c r="B17" s="21" t="s">
        <v>25</v>
      </c>
      <c r="C17" s="39">
        <f>C18</f>
        <v>313.2</v>
      </c>
      <c r="D17" s="39">
        <f>D18</f>
        <v>139.13999999999999</v>
      </c>
      <c r="E17" s="11">
        <f t="shared" si="0"/>
        <v>44.425287356321839</v>
      </c>
    </row>
    <row r="18" spans="1:5" x14ac:dyDescent="0.2">
      <c r="A18" s="17" t="s">
        <v>26</v>
      </c>
      <c r="B18" s="19" t="s">
        <v>27</v>
      </c>
      <c r="C18" s="41">
        <v>313.2</v>
      </c>
      <c r="D18" s="40">
        <v>139.13999999999999</v>
      </c>
      <c r="E18" s="14">
        <f t="shared" si="0"/>
        <v>44.425287356321839</v>
      </c>
    </row>
    <row r="19" spans="1:5" ht="29.25" customHeight="1" x14ac:dyDescent="0.2">
      <c r="A19" s="20" t="s">
        <v>28</v>
      </c>
      <c r="B19" s="21" t="s">
        <v>29</v>
      </c>
      <c r="C19" s="42">
        <f>C20+C21</f>
        <v>6947.16</v>
      </c>
      <c r="D19" s="42">
        <f>D20+D21</f>
        <v>4750.33</v>
      </c>
      <c r="E19" s="11">
        <f t="shared" si="0"/>
        <v>68.378013461615978</v>
      </c>
    </row>
    <row r="20" spans="1:5" x14ac:dyDescent="0.2">
      <c r="A20" s="17" t="s">
        <v>30</v>
      </c>
      <c r="B20" s="19" t="s">
        <v>31</v>
      </c>
      <c r="C20" s="41">
        <v>6906.86</v>
      </c>
      <c r="D20" s="40">
        <v>4710.03</v>
      </c>
      <c r="E20" s="14">
        <f t="shared" si="0"/>
        <v>68.193506166333179</v>
      </c>
    </row>
    <row r="21" spans="1:5" ht="25.5" x14ac:dyDescent="0.2">
      <c r="A21" s="17" t="s">
        <v>32</v>
      </c>
      <c r="B21" s="19" t="s">
        <v>33</v>
      </c>
      <c r="C21" s="41">
        <v>40.299999999999997</v>
      </c>
      <c r="D21" s="40">
        <v>40.299999999999997</v>
      </c>
      <c r="E21" s="14">
        <f t="shared" si="0"/>
        <v>100</v>
      </c>
    </row>
    <row r="22" spans="1:5" ht="18.75" customHeight="1" x14ac:dyDescent="0.2">
      <c r="A22" s="20" t="s">
        <v>34</v>
      </c>
      <c r="B22" s="21" t="s">
        <v>35</v>
      </c>
      <c r="C22" s="42">
        <f>C23+C24+C25+C26</f>
        <v>11120.96</v>
      </c>
      <c r="D22" s="42">
        <f>+D23+D24+D25+D26</f>
        <v>5686.49</v>
      </c>
      <c r="E22" s="11">
        <f t="shared" si="0"/>
        <v>51.133085632895003</v>
      </c>
    </row>
    <row r="23" spans="1:5" x14ac:dyDescent="0.2">
      <c r="A23" s="17" t="s">
        <v>36</v>
      </c>
      <c r="B23" s="19" t="s">
        <v>37</v>
      </c>
      <c r="C23" s="41">
        <v>237.4</v>
      </c>
      <c r="D23" s="41">
        <v>177.29</v>
      </c>
      <c r="E23" s="14">
        <f t="shared" si="0"/>
        <v>74.679865206402695</v>
      </c>
    </row>
    <row r="24" spans="1:5" x14ac:dyDescent="0.2">
      <c r="A24" s="17" t="s">
        <v>38</v>
      </c>
      <c r="B24" s="19" t="s">
        <v>39</v>
      </c>
      <c r="C24" s="41">
        <v>88</v>
      </c>
      <c r="D24" s="41">
        <v>19.72</v>
      </c>
      <c r="E24" s="14">
        <f t="shared" si="0"/>
        <v>22.40909090909091</v>
      </c>
    </row>
    <row r="25" spans="1:5" x14ac:dyDescent="0.2">
      <c r="A25" s="17" t="s">
        <v>40</v>
      </c>
      <c r="B25" s="19" t="s">
        <v>41</v>
      </c>
      <c r="C25" s="41">
        <v>10644.56</v>
      </c>
      <c r="D25" s="40">
        <v>5338.48</v>
      </c>
      <c r="E25" s="14">
        <f t="shared" si="0"/>
        <v>50.152190414634326</v>
      </c>
    </row>
    <row r="26" spans="1:5" x14ac:dyDescent="0.2">
      <c r="A26" s="17" t="s">
        <v>42</v>
      </c>
      <c r="B26" s="19" t="s">
        <v>43</v>
      </c>
      <c r="C26" s="41">
        <v>151</v>
      </c>
      <c r="D26" s="40">
        <v>151</v>
      </c>
      <c r="E26" s="14">
        <f t="shared" si="0"/>
        <v>100</v>
      </c>
    </row>
    <row r="27" spans="1:5" ht="18" customHeight="1" x14ac:dyDescent="0.2">
      <c r="A27" s="20" t="s">
        <v>44</v>
      </c>
      <c r="B27" s="21" t="s">
        <v>45</v>
      </c>
      <c r="C27" s="42">
        <f>C28+C29+C30</f>
        <v>124170.48999999999</v>
      </c>
      <c r="D27" s="42">
        <f t="shared" ref="D27:E27" si="1">D28+D29+D30</f>
        <v>25052.52</v>
      </c>
      <c r="E27" s="42">
        <f t="shared" si="1"/>
        <v>96.095260660124666</v>
      </c>
    </row>
    <row r="28" spans="1:5" x14ac:dyDescent="0.2">
      <c r="A28" s="17" t="s">
        <v>46</v>
      </c>
      <c r="B28" s="19" t="s">
        <v>47</v>
      </c>
      <c r="C28" s="41">
        <v>16416.07</v>
      </c>
      <c r="D28" s="40">
        <v>7894.21</v>
      </c>
      <c r="E28" s="14">
        <f t="shared" si="0"/>
        <v>48.088306153665286</v>
      </c>
    </row>
    <row r="29" spans="1:5" x14ac:dyDescent="0.2">
      <c r="A29" s="17" t="s">
        <v>48</v>
      </c>
      <c r="B29" s="19" t="s">
        <v>49</v>
      </c>
      <c r="C29" s="41">
        <v>78264.009999999995</v>
      </c>
      <c r="D29" s="40">
        <v>4815.3</v>
      </c>
      <c r="E29" s="14">
        <f t="shared" si="0"/>
        <v>6.1526364417054538</v>
      </c>
    </row>
    <row r="30" spans="1:5" x14ac:dyDescent="0.2">
      <c r="A30" s="15" t="s">
        <v>50</v>
      </c>
      <c r="B30" s="19" t="s">
        <v>51</v>
      </c>
      <c r="C30" s="41">
        <v>29490.41</v>
      </c>
      <c r="D30" s="40">
        <v>12343.01</v>
      </c>
      <c r="E30" s="14">
        <f t="shared" si="0"/>
        <v>41.854318064753933</v>
      </c>
    </row>
    <row r="31" spans="1:5" ht="18.75" customHeight="1" x14ac:dyDescent="0.2">
      <c r="A31" s="22" t="s">
        <v>52</v>
      </c>
      <c r="B31" s="23" t="s">
        <v>53</v>
      </c>
      <c r="C31" s="39">
        <f>C32+C33+C34+C35+C36</f>
        <v>436454.98</v>
      </c>
      <c r="D31" s="39">
        <f>D32+D33+D34+D35+D36</f>
        <v>353350.18</v>
      </c>
      <c r="E31" s="11">
        <f t="shared" si="0"/>
        <v>80.959135808233867</v>
      </c>
    </row>
    <row r="32" spans="1:5" x14ac:dyDescent="0.2">
      <c r="A32" s="17" t="s">
        <v>54</v>
      </c>
      <c r="B32" s="16" t="s">
        <v>55</v>
      </c>
      <c r="C32" s="40">
        <v>148520.26</v>
      </c>
      <c r="D32" s="40">
        <v>124847.13</v>
      </c>
      <c r="E32" s="14">
        <f t="shared" si="0"/>
        <v>84.060672934453521</v>
      </c>
    </row>
    <row r="33" spans="1:8" x14ac:dyDescent="0.2">
      <c r="A33" s="17" t="s">
        <v>56</v>
      </c>
      <c r="B33" s="16" t="s">
        <v>57</v>
      </c>
      <c r="C33" s="40">
        <v>174753.39</v>
      </c>
      <c r="D33" s="40">
        <v>135300.49</v>
      </c>
      <c r="E33" s="14">
        <f t="shared" si="0"/>
        <v>77.423671151672636</v>
      </c>
      <c r="H33" s="24"/>
    </row>
    <row r="34" spans="1:8" x14ac:dyDescent="0.2">
      <c r="A34" s="17" t="s">
        <v>58</v>
      </c>
      <c r="B34" s="16" t="s">
        <v>59</v>
      </c>
      <c r="C34" s="40">
        <v>104597.22</v>
      </c>
      <c r="D34" s="40">
        <v>88320.57</v>
      </c>
      <c r="E34" s="14">
        <f t="shared" si="0"/>
        <v>84.43873556104073</v>
      </c>
      <c r="H34" s="24"/>
    </row>
    <row r="35" spans="1:8" x14ac:dyDescent="0.2">
      <c r="A35" s="17" t="s">
        <v>60</v>
      </c>
      <c r="B35" s="16" t="s">
        <v>61</v>
      </c>
      <c r="C35" s="40">
        <v>8037.38</v>
      </c>
      <c r="D35" s="40">
        <v>4569.76</v>
      </c>
      <c r="E35" s="14">
        <f t="shared" si="0"/>
        <v>56.856338757157189</v>
      </c>
    </row>
    <row r="36" spans="1:8" x14ac:dyDescent="0.2">
      <c r="A36" s="17" t="s">
        <v>62</v>
      </c>
      <c r="B36" s="16" t="s">
        <v>63</v>
      </c>
      <c r="C36" s="40">
        <v>546.73</v>
      </c>
      <c r="D36" s="40">
        <v>312.23</v>
      </c>
      <c r="E36" s="14">
        <f t="shared" si="0"/>
        <v>57.108627658990727</v>
      </c>
    </row>
    <row r="37" spans="1:8" ht="18.75" customHeight="1" x14ac:dyDescent="0.2">
      <c r="A37" s="20" t="s">
        <v>64</v>
      </c>
      <c r="B37" s="23" t="s">
        <v>65</v>
      </c>
      <c r="C37" s="39">
        <f>C38</f>
        <v>30321.82</v>
      </c>
      <c r="D37" s="39">
        <f>D38</f>
        <v>23169.200000000001</v>
      </c>
      <c r="E37" s="11">
        <f t="shared" si="0"/>
        <v>76.410980607364593</v>
      </c>
    </row>
    <row r="38" spans="1:8" x14ac:dyDescent="0.2">
      <c r="A38" s="17" t="s">
        <v>66</v>
      </c>
      <c r="B38" s="16" t="s">
        <v>67</v>
      </c>
      <c r="C38" s="40">
        <v>30321.82</v>
      </c>
      <c r="D38" s="40">
        <v>23169.200000000001</v>
      </c>
      <c r="E38" s="14">
        <f t="shared" si="0"/>
        <v>76.410980607364593</v>
      </c>
    </row>
    <row r="39" spans="1:8" ht="18.75" customHeight="1" x14ac:dyDescent="0.2">
      <c r="A39" s="22" t="s">
        <v>68</v>
      </c>
      <c r="B39" s="23" t="s">
        <v>69</v>
      </c>
      <c r="C39" s="39">
        <f>C40</f>
        <v>913.17</v>
      </c>
      <c r="D39" s="39">
        <f>D40</f>
        <v>829.42</v>
      </c>
      <c r="E39" s="11">
        <f t="shared" si="0"/>
        <v>90.828651839197519</v>
      </c>
    </row>
    <row r="40" spans="1:8" x14ac:dyDescent="0.2">
      <c r="A40" s="17" t="s">
        <v>70</v>
      </c>
      <c r="B40" s="25" t="s">
        <v>71</v>
      </c>
      <c r="C40" s="43">
        <v>913.17</v>
      </c>
      <c r="D40" s="40">
        <v>829.42</v>
      </c>
      <c r="E40" s="14">
        <f t="shared" si="0"/>
        <v>90.828651839197519</v>
      </c>
    </row>
    <row r="41" spans="1:8" ht="18" customHeight="1" x14ac:dyDescent="0.2">
      <c r="A41" s="20" t="s">
        <v>72</v>
      </c>
      <c r="B41" s="23" t="s">
        <v>73</v>
      </c>
      <c r="C41" s="39">
        <f>C42+C43+C44+C45</f>
        <v>21935.140000000003</v>
      </c>
      <c r="D41" s="39">
        <f>D42+D43+D44+D45</f>
        <v>17537.8</v>
      </c>
      <c r="E41" s="11">
        <f t="shared" si="0"/>
        <v>79.952988674793033</v>
      </c>
    </row>
    <row r="42" spans="1:8" x14ac:dyDescent="0.2">
      <c r="A42" s="17" t="s">
        <v>74</v>
      </c>
      <c r="B42" s="16" t="s">
        <v>75</v>
      </c>
      <c r="C42" s="40">
        <v>1993.54</v>
      </c>
      <c r="D42" s="40">
        <v>1449.98</v>
      </c>
      <c r="E42" s="14">
        <f t="shared" si="0"/>
        <v>72.733930595824518</v>
      </c>
    </row>
    <row r="43" spans="1:8" x14ac:dyDescent="0.2">
      <c r="A43" s="17" t="s">
        <v>76</v>
      </c>
      <c r="B43" s="16" t="s">
        <v>77</v>
      </c>
      <c r="C43" s="40">
        <v>18107.43</v>
      </c>
      <c r="D43" s="40">
        <v>14958.47</v>
      </c>
      <c r="E43" s="14">
        <f t="shared" si="0"/>
        <v>82.609569662840059</v>
      </c>
    </row>
    <row r="44" spans="1:8" x14ac:dyDescent="0.2">
      <c r="A44" s="17" t="s">
        <v>135</v>
      </c>
      <c r="B44" s="16">
        <v>1004</v>
      </c>
      <c r="C44" s="40">
        <v>631.20000000000005</v>
      </c>
      <c r="D44" s="40">
        <v>613.25</v>
      </c>
      <c r="E44" s="14">
        <f t="shared" si="0"/>
        <v>97.156210392902395</v>
      </c>
    </row>
    <row r="45" spans="1:8" ht="12" customHeight="1" x14ac:dyDescent="0.2">
      <c r="A45" s="17" t="s">
        <v>78</v>
      </c>
      <c r="B45" s="16" t="s">
        <v>79</v>
      </c>
      <c r="C45" s="40">
        <v>1202.97</v>
      </c>
      <c r="D45" s="40">
        <v>516.1</v>
      </c>
      <c r="E45" s="14">
        <f t="shared" si="0"/>
        <v>42.902150510819062</v>
      </c>
    </row>
    <row r="46" spans="1:8" ht="19.5" customHeight="1" x14ac:dyDescent="0.2">
      <c r="A46" s="20" t="s">
        <v>80</v>
      </c>
      <c r="B46" s="23" t="s">
        <v>81</v>
      </c>
      <c r="C46" s="39">
        <f>C47</f>
        <v>1212.55</v>
      </c>
      <c r="D46" s="39">
        <f>D47</f>
        <v>1212.55</v>
      </c>
      <c r="E46" s="11">
        <f t="shared" si="0"/>
        <v>100</v>
      </c>
    </row>
    <row r="47" spans="1:8" x14ac:dyDescent="0.2">
      <c r="A47" s="17" t="s">
        <v>82</v>
      </c>
      <c r="B47" s="16" t="s">
        <v>83</v>
      </c>
      <c r="C47" s="40">
        <v>1212.55</v>
      </c>
      <c r="D47" s="40">
        <v>1212.55</v>
      </c>
      <c r="E47" s="14">
        <f t="shared" si="0"/>
        <v>100</v>
      </c>
    </row>
    <row r="48" spans="1:8" x14ac:dyDescent="0.2">
      <c r="A48" s="20" t="s">
        <v>84</v>
      </c>
      <c r="B48" s="23" t="s">
        <v>85</v>
      </c>
      <c r="C48" s="39">
        <f>C49</f>
        <v>255</v>
      </c>
      <c r="D48" s="39">
        <f>D49</f>
        <v>181.8</v>
      </c>
      <c r="E48" s="11">
        <f t="shared" si="0"/>
        <v>71.294117647058826</v>
      </c>
    </row>
    <row r="49" spans="1:1024" x14ac:dyDescent="0.2">
      <c r="A49" s="17" t="s">
        <v>86</v>
      </c>
      <c r="B49" s="16" t="s">
        <v>87</v>
      </c>
      <c r="C49" s="40">
        <v>255</v>
      </c>
      <c r="D49" s="40">
        <v>181.8</v>
      </c>
      <c r="E49" s="14">
        <f t="shared" si="0"/>
        <v>71.294117647058826</v>
      </c>
    </row>
    <row r="50" spans="1:1024" ht="18" customHeight="1" x14ac:dyDescent="0.2">
      <c r="A50" s="22" t="s">
        <v>88</v>
      </c>
      <c r="B50" s="23"/>
      <c r="C50" s="39">
        <f>C9+C17+C19+C22+C27+C31+C37+C39+C41+C46+C48</f>
        <v>714376.17</v>
      </c>
      <c r="D50" s="39">
        <f>D9+D17+D19+D22+D27+D31+D37+D39+D41+D46+D48</f>
        <v>478751.74999999994</v>
      </c>
      <c r="E50" s="11">
        <f t="shared" si="0"/>
        <v>67.016758131783689</v>
      </c>
    </row>
    <row r="51" spans="1:1024" ht="4.5" customHeight="1" x14ac:dyDescent="0.2">
      <c r="A51" s="26"/>
      <c r="B51" s="27"/>
      <c r="C51" s="28"/>
      <c r="D51" s="28"/>
      <c r="E51" s="29"/>
    </row>
    <row r="52" spans="1:1024" s="30" customFormat="1" ht="15.75" x14ac:dyDescent="0.25">
      <c r="AMH52"/>
      <c r="AMI52"/>
      <c r="AMJ52"/>
    </row>
  </sheetData>
  <mergeCells count="4">
    <mergeCell ref="B1:E1"/>
    <mergeCell ref="A2:E2"/>
    <mergeCell ref="A3:D3"/>
    <mergeCell ref="A4:D4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3"/>
  <sheetViews>
    <sheetView tabSelected="1" zoomScaleNormal="100" workbookViewId="0">
      <selection activeCell="K16" sqref="K16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36"/>
      <c r="C1" s="36"/>
      <c r="D1" s="36"/>
      <c r="E1" s="36"/>
    </row>
    <row r="2" spans="1:1024" ht="15.75" customHeight="1" x14ac:dyDescent="0.25">
      <c r="A2" s="37" t="s">
        <v>89</v>
      </c>
      <c r="B2" s="37"/>
      <c r="C2" s="37"/>
      <c r="D2" s="37"/>
      <c r="E2" s="37"/>
    </row>
    <row r="3" spans="1:1024" ht="15.75" customHeight="1" x14ac:dyDescent="0.25">
      <c r="A3" s="37"/>
      <c r="B3" s="37"/>
      <c r="C3" s="37"/>
      <c r="D3" s="37"/>
      <c r="E3" s="3"/>
    </row>
    <row r="4" spans="1:1024" ht="15.75" customHeight="1" x14ac:dyDescent="0.25">
      <c r="A4" s="37" t="s">
        <v>136</v>
      </c>
      <c r="B4" s="37"/>
      <c r="C4" s="37"/>
      <c r="D4" s="37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x14ac:dyDescent="0.2">
      <c r="A9" s="9" t="s">
        <v>90</v>
      </c>
      <c r="B9" s="10" t="s">
        <v>91</v>
      </c>
      <c r="C9" s="39">
        <f>C10+C11+C12+C13+C14+C15+C16+C17+C18+C19+C20+C21+C22</f>
        <v>175164.46000000002</v>
      </c>
      <c r="D9" s="39">
        <f>D10+D11+D12+D13+D14+D15+D16+D17+D18+D19+D20+D21+D22</f>
        <v>122081.37</v>
      </c>
      <c r="E9" s="11">
        <f t="shared" ref="E9:E21" si="0">D9/C9*100</f>
        <v>69.695285219387529</v>
      </c>
    </row>
    <row r="10" spans="1:1024" x14ac:dyDescent="0.2">
      <c r="A10" s="12" t="s">
        <v>92</v>
      </c>
      <c r="B10" s="13" t="s">
        <v>93</v>
      </c>
      <c r="C10" s="40">
        <v>150010.9</v>
      </c>
      <c r="D10" s="40">
        <v>100392.42</v>
      </c>
      <c r="E10" s="14">
        <f t="shared" si="0"/>
        <v>66.923416898372054</v>
      </c>
    </row>
    <row r="11" spans="1:1024" ht="25.5" x14ac:dyDescent="0.2">
      <c r="A11" s="15" t="s">
        <v>94</v>
      </c>
      <c r="B11" s="16" t="s">
        <v>95</v>
      </c>
      <c r="C11" s="40">
        <v>1440.22</v>
      </c>
      <c r="D11" s="40">
        <v>1238.9100000000001</v>
      </c>
      <c r="E11" s="14">
        <f t="shared" si="0"/>
        <v>86.022274374748307</v>
      </c>
    </row>
    <row r="12" spans="1:1024" ht="25.5" x14ac:dyDescent="0.2">
      <c r="A12" s="17" t="s">
        <v>96</v>
      </c>
      <c r="B12" s="18" t="s">
        <v>97</v>
      </c>
      <c r="C12" s="40">
        <v>5274.14</v>
      </c>
      <c r="D12" s="40">
        <v>4890.6899999999996</v>
      </c>
      <c r="E12" s="14">
        <f t="shared" si="0"/>
        <v>92.729620374127336</v>
      </c>
    </row>
    <row r="13" spans="1:1024" x14ac:dyDescent="0.2">
      <c r="A13" s="17" t="s">
        <v>98</v>
      </c>
      <c r="B13" s="18" t="s">
        <v>99</v>
      </c>
      <c r="C13" s="40">
        <v>0</v>
      </c>
      <c r="D13" s="40">
        <v>-3</v>
      </c>
      <c r="E13" s="34" t="s">
        <v>17</v>
      </c>
    </row>
    <row r="14" spans="1:1024" ht="25.5" x14ac:dyDescent="0.2">
      <c r="A14" s="15" t="s">
        <v>100</v>
      </c>
      <c r="B14" s="18" t="s">
        <v>101</v>
      </c>
      <c r="C14" s="40">
        <v>675</v>
      </c>
      <c r="D14" s="40">
        <v>523</v>
      </c>
      <c r="E14" s="14">
        <f t="shared" si="0"/>
        <v>77.481481481481481</v>
      </c>
    </row>
    <row r="15" spans="1:1024" x14ac:dyDescent="0.2">
      <c r="A15" s="15" t="s">
        <v>102</v>
      </c>
      <c r="B15" s="16" t="s">
        <v>103</v>
      </c>
      <c r="C15" s="40">
        <v>391</v>
      </c>
      <c r="D15" s="40">
        <v>135.19</v>
      </c>
      <c r="E15" s="14">
        <f t="shared" si="0"/>
        <v>34.575447570332479</v>
      </c>
    </row>
    <row r="16" spans="1:1024" x14ac:dyDescent="0.2">
      <c r="A16" s="17" t="s">
        <v>104</v>
      </c>
      <c r="B16" s="19" t="s">
        <v>105</v>
      </c>
      <c r="C16" s="40">
        <v>332</v>
      </c>
      <c r="D16" s="40">
        <v>248.9</v>
      </c>
      <c r="E16" s="14">
        <f t="shared" si="0"/>
        <v>74.96987951807229</v>
      </c>
    </row>
    <row r="17" spans="1:1024" x14ac:dyDescent="0.2">
      <c r="A17" s="17" t="s">
        <v>106</v>
      </c>
      <c r="B17" s="19" t="s">
        <v>107</v>
      </c>
      <c r="C17" s="40">
        <v>0</v>
      </c>
      <c r="D17" s="40">
        <v>0.13</v>
      </c>
      <c r="E17" s="34" t="s">
        <v>17</v>
      </c>
    </row>
    <row r="18" spans="1:1024" ht="25.5" x14ac:dyDescent="0.2">
      <c r="A18" s="17" t="s">
        <v>134</v>
      </c>
      <c r="B18" s="19" t="s">
        <v>108</v>
      </c>
      <c r="C18" s="40">
        <v>12722.67</v>
      </c>
      <c r="D18" s="40">
        <v>10535.34</v>
      </c>
      <c r="E18" s="14">
        <f t="shared" si="0"/>
        <v>82.807618212214891</v>
      </c>
    </row>
    <row r="19" spans="1:1024" x14ac:dyDescent="0.2">
      <c r="A19" s="17" t="s">
        <v>109</v>
      </c>
      <c r="B19" s="19" t="s">
        <v>110</v>
      </c>
      <c r="C19" s="41">
        <v>32.6</v>
      </c>
      <c r="D19" s="40">
        <v>32.61</v>
      </c>
      <c r="E19" s="14">
        <f t="shared" si="0"/>
        <v>100.03067484662576</v>
      </c>
    </row>
    <row r="20" spans="1:1024" x14ac:dyDescent="0.2">
      <c r="A20" s="17" t="s">
        <v>111</v>
      </c>
      <c r="B20" s="19" t="s">
        <v>112</v>
      </c>
      <c r="C20" s="41">
        <v>1034.47</v>
      </c>
      <c r="D20" s="41">
        <v>972.69</v>
      </c>
      <c r="E20" s="14">
        <f t="shared" si="0"/>
        <v>94.027859676936018</v>
      </c>
    </row>
    <row r="21" spans="1:1024" x14ac:dyDescent="0.2">
      <c r="A21" s="17" t="s">
        <v>113</v>
      </c>
      <c r="B21" s="19" t="s">
        <v>114</v>
      </c>
      <c r="C21" s="41">
        <v>2619.66</v>
      </c>
      <c r="D21" s="41">
        <v>2607.1799999999998</v>
      </c>
      <c r="E21" s="14">
        <f t="shared" si="0"/>
        <v>99.523602299535057</v>
      </c>
    </row>
    <row r="22" spans="1:1024" x14ac:dyDescent="0.2">
      <c r="A22" s="17" t="s">
        <v>115</v>
      </c>
      <c r="B22" s="19" t="s">
        <v>116</v>
      </c>
      <c r="C22" s="41">
        <v>631.79999999999995</v>
      </c>
      <c r="D22" s="40">
        <v>507.31</v>
      </c>
      <c r="E22" s="14">
        <f t="shared" ref="E22:E31" si="1">D22/C22*100</f>
        <v>80.295979740424201</v>
      </c>
    </row>
    <row r="23" spans="1:1024" x14ac:dyDescent="0.2">
      <c r="A23" s="20" t="s">
        <v>117</v>
      </c>
      <c r="B23" s="21" t="s">
        <v>118</v>
      </c>
      <c r="C23" s="42">
        <f>C24+C29+C30</f>
        <v>429119.44</v>
      </c>
      <c r="D23" s="42">
        <f>D24+D29+D30</f>
        <v>337764.98999999993</v>
      </c>
      <c r="E23" s="11">
        <f t="shared" si="1"/>
        <v>78.711183534355825</v>
      </c>
    </row>
    <row r="24" spans="1:1024" s="32" customFormat="1" ht="25.5" x14ac:dyDescent="0.2">
      <c r="A24" s="17" t="s">
        <v>119</v>
      </c>
      <c r="B24" s="19" t="s">
        <v>120</v>
      </c>
      <c r="C24" s="41">
        <f>C25+C26+C27+C28</f>
        <v>385799.9</v>
      </c>
      <c r="D24" s="41">
        <f>D25+D26+D27+D28</f>
        <v>294445.44999999995</v>
      </c>
      <c r="E24" s="31">
        <f t="shared" si="1"/>
        <v>76.320768875264079</v>
      </c>
      <c r="AMH24" s="33"/>
      <c r="AMI24" s="33"/>
      <c r="AMJ24" s="33"/>
    </row>
    <row r="25" spans="1:1024" s="32" customFormat="1" x14ac:dyDescent="0.2">
      <c r="A25" s="17" t="s">
        <v>121</v>
      </c>
      <c r="B25" s="19" t="s">
        <v>122</v>
      </c>
      <c r="C25" s="41">
        <v>170682</v>
      </c>
      <c r="D25" s="41">
        <v>128086</v>
      </c>
      <c r="E25" s="31">
        <f t="shared" si="1"/>
        <v>75.043648422212058</v>
      </c>
      <c r="AMH25" s="33"/>
      <c r="AMI25" s="33"/>
      <c r="AMJ25" s="33"/>
    </row>
    <row r="26" spans="1:1024" s="32" customFormat="1" x14ac:dyDescent="0.2">
      <c r="A26" s="17" t="s">
        <v>123</v>
      </c>
      <c r="B26" s="19" t="s">
        <v>124</v>
      </c>
      <c r="C26" s="41">
        <v>3901.6</v>
      </c>
      <c r="D26" s="41">
        <v>3615.6</v>
      </c>
      <c r="E26" s="31">
        <f t="shared" si="1"/>
        <v>92.669673979905681</v>
      </c>
      <c r="AMH26" s="33"/>
      <c r="AMI26" s="33"/>
      <c r="AMJ26" s="33"/>
    </row>
    <row r="27" spans="1:1024" s="32" customFormat="1" x14ac:dyDescent="0.2">
      <c r="A27" s="17" t="s">
        <v>125</v>
      </c>
      <c r="B27" s="19" t="s">
        <v>126</v>
      </c>
      <c r="C27" s="41">
        <v>201051.6</v>
      </c>
      <c r="D27" s="41">
        <v>154059.75</v>
      </c>
      <c r="E27" s="31">
        <f t="shared" si="1"/>
        <v>76.62697038969101</v>
      </c>
      <c r="AMH27" s="33"/>
      <c r="AMI27" s="33"/>
      <c r="AMJ27" s="33"/>
    </row>
    <row r="28" spans="1:1024" s="32" customFormat="1" x14ac:dyDescent="0.2">
      <c r="A28" s="17" t="s">
        <v>127</v>
      </c>
      <c r="B28" s="19" t="s">
        <v>128</v>
      </c>
      <c r="C28" s="41">
        <v>10164.700000000001</v>
      </c>
      <c r="D28" s="41">
        <v>8684.1</v>
      </c>
      <c r="E28" s="31">
        <f t="shared" si="1"/>
        <v>85.433903607583105</v>
      </c>
      <c r="AMH28" s="33"/>
      <c r="AMI28" s="33"/>
      <c r="AMJ28" s="33"/>
    </row>
    <row r="29" spans="1:1024" s="32" customFormat="1" ht="42.75" customHeight="1" x14ac:dyDescent="0.2">
      <c r="A29" s="17" t="s">
        <v>129</v>
      </c>
      <c r="B29" s="19" t="s">
        <v>130</v>
      </c>
      <c r="C29" s="41">
        <v>45993.81</v>
      </c>
      <c r="D29" s="41">
        <v>45993.81</v>
      </c>
      <c r="E29" s="35" t="s">
        <v>17</v>
      </c>
      <c r="AMH29" s="33"/>
      <c r="AMI29" s="33"/>
      <c r="AMJ29" s="33"/>
    </row>
    <row r="30" spans="1:1024" s="32" customFormat="1" ht="47.25" customHeight="1" x14ac:dyDescent="0.2">
      <c r="A30" s="17" t="s">
        <v>131</v>
      </c>
      <c r="B30" s="19" t="s">
        <v>132</v>
      </c>
      <c r="C30" s="41">
        <v>-2674.27</v>
      </c>
      <c r="D30" s="41">
        <v>-2674.27</v>
      </c>
      <c r="E30" s="35" t="s">
        <v>17</v>
      </c>
      <c r="AMH30" s="33"/>
      <c r="AMI30" s="33"/>
      <c r="AMJ30" s="33"/>
    </row>
    <row r="31" spans="1:1024" ht="26.25" customHeight="1" x14ac:dyDescent="0.2">
      <c r="A31" s="38" t="s">
        <v>133</v>
      </c>
      <c r="B31" s="38"/>
      <c r="C31" s="39">
        <f>C9+C23</f>
        <v>604283.9</v>
      </c>
      <c r="D31" s="39">
        <f>D9+D23</f>
        <v>459846.35999999993</v>
      </c>
      <c r="E31" s="11">
        <f t="shared" si="1"/>
        <v>76.097734856083349</v>
      </c>
    </row>
    <row r="32" spans="1:1024" ht="4.5" customHeight="1" x14ac:dyDescent="0.2">
      <c r="A32" s="26"/>
      <c r="B32" s="27"/>
      <c r="C32" s="28"/>
      <c r="D32" s="28"/>
      <c r="E32" s="29"/>
    </row>
    <row r="33" spans="1022:1024" s="30" customFormat="1" ht="15.75" x14ac:dyDescent="0.25">
      <c r="AMH33"/>
      <c r="AMI33"/>
      <c r="AMJ33"/>
    </row>
  </sheetData>
  <mergeCells count="5">
    <mergeCell ref="B1:E1"/>
    <mergeCell ref="A2:E2"/>
    <mergeCell ref="A3:D3"/>
    <mergeCell ref="A4:D4"/>
    <mergeCell ref="A31:B31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cp:lastPrinted>2022-03-29T06:31:28Z</cp:lastPrinted>
  <dcterms:created xsi:type="dcterms:W3CDTF">2021-08-25T08:22:51Z</dcterms:created>
  <dcterms:modified xsi:type="dcterms:W3CDTF">2022-10-27T09:05:41Z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