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3" i="1" l="1"/>
  <c r="E45" i="1"/>
  <c r="D41" i="1"/>
  <c r="C43" i="1"/>
  <c r="C33" i="1"/>
  <c r="C28" i="1"/>
  <c r="C23" i="1"/>
  <c r="C19" i="1"/>
  <c r="C9" i="1"/>
  <c r="D50" i="1" l="1"/>
  <c r="D48" i="1"/>
  <c r="D39" i="1"/>
  <c r="D33" i="1"/>
  <c r="D28" i="1"/>
  <c r="D23" i="1"/>
  <c r="D19" i="1"/>
  <c r="D17" i="1"/>
  <c r="D9" i="1"/>
  <c r="E9" i="1" s="1"/>
  <c r="D24" i="2"/>
  <c r="D23" i="2" s="1"/>
  <c r="C24" i="2"/>
  <c r="C23" i="2"/>
  <c r="D52" i="1" l="1"/>
  <c r="D9" i="2"/>
  <c r="C9" i="2"/>
  <c r="C31" i="2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1" i="1"/>
  <c r="C50" i="1"/>
  <c r="E49" i="1"/>
  <c r="C48" i="1"/>
  <c r="E47" i="1"/>
  <c r="E46" i="1"/>
  <c r="E44" i="1"/>
  <c r="E42" i="1"/>
  <c r="C41" i="1"/>
  <c r="E40" i="1"/>
  <c r="C39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8" i="1"/>
  <c r="C17" i="1"/>
  <c r="E16" i="1"/>
  <c r="E15" i="1"/>
  <c r="E14" i="1"/>
  <c r="E12" i="1"/>
  <c r="E11" i="1"/>
  <c r="E10" i="1"/>
  <c r="E41" i="1" l="1"/>
  <c r="C52" i="1"/>
  <c r="E48" i="1"/>
  <c r="E39" i="1"/>
  <c r="E17" i="1"/>
  <c r="E23" i="1"/>
  <c r="E43" i="1"/>
  <c r="E50" i="1"/>
  <c r="E19" i="1"/>
  <c r="E33" i="1"/>
  <c r="E28" i="1"/>
  <c r="E9" i="2"/>
  <c r="D31" i="2"/>
  <c r="E31" i="2" s="1"/>
  <c r="E52" i="1" l="1"/>
</calcChain>
</file>

<file path=xl/sharedStrings.xml><?xml version="1.0" encoding="utf-8"?>
<sst xmlns="http://schemas.openxmlformats.org/spreadsheetml/2006/main" count="153" uniqueCount="141">
  <si>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</si>
  <si>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</si>
  <si>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</si>
  <si>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</si>
  <si>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</si>
  <si>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</si>
  <si>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</si>
  <si>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</si>
  <si>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</si>
  <si>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</si>
  <si>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</si>
  <si>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</si>
  <si>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</si>
  <si>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</si>
  <si>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</si>
  <si>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</si>
  <si>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</si>
  <si>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</si>
  <si>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</si>
  <si>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</si>
  <si>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</si>
  <si>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</si>
  <si>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</si>
  <si>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</si>
  <si>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</si>
  <si>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</si>
  <si>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</si>
  <si>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</si>
  <si>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</si>
  <si>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</si>
  <si>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</si>
  <si>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</si>
  <si>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</si>
  <si>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</si>
  <si>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</si>
  <si>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</si>
  <si>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</si>
  <si>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</si>
  <si>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</si>
  <si>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</si>
  <si>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</si>
  <si>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</si>
  <si>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</si>
  <si>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</si>
  <si>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</si>
  <si>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</si>
  <si>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</si>
  <si>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</si>
  <si>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</si>
  <si>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</si>
  <si>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</si>
  <si>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</si>
  <si>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</si>
  <si>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</si>
  <si>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</si>
  <si>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</si>
  <si>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</si>
  <si>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</si>
  <si>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</si>
  <si>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</si>
  <si>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</si>
  <si>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</si>
  <si>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</si>
  <si>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</si>
  <si>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</si>
  <si>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</si>
  <si>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</si>
  <si>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</si>
  <si>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</si>
  <si>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</si>
  <si>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</si>
  <si>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</si>
  <si>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</si>
  <si>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</si>
  <si>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</si>
  <si>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</si>
  <si>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</si>
  <si>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</si>
  <si>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</si>
  <si>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</si>
  <si>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</si>
  <si>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</si>
  <si>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</si>
  <si>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</si>
  <si>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</si>
  <si>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</si>
  <si>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</si>
  <si>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</si>
  <si>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</si>
  <si>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</si>
  <si>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</si>
  <si>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</si>
  <si>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</si>
  <si>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</si>
  <si>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</si>
  <si>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</si>
  <si>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</si>
  <si>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</si>
  <si>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</si>
  <si>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</si>
  <si>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</si>
  <si>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</si>
  <si>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</si>
  <si>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</si>
  <si>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</si>
  <si>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</si>
  <si>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</si>
  <si>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</si>
  <si>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</si>
  <si>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</si>
  <si>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</si>
  <si>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</si>
  <si>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</si>
  <si>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</si>
  <si>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</si>
  <si>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</si>
  <si>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</si>
  <si>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</si>
  <si>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</si>
  <si>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</si>
  <si>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</si>
  <si>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</si>
  <si>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</si>
  <si>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</si>
  <si>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</si>
  <si>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</si>
  <si>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</si>
  <si>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</si>
  <si>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</si>
  <si>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</si>
  <si>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</si>
  <si>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</si>
  <si>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</si>
  <si>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</si>
  <si>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</si>
  <si>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</si>
  <si>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</si>
  <si>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</si>
  <si>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</si>
  <si>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на 01.03.2022 год</t>
  </si>
  <si>
    <t>Охрана семьи и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</si>
</sst>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zoomScaleNormal="100" workbookViewId="0">
      <selection activeCell="D47" sqref="D4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139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80720.899999999994</v>
      </c>
      <c r="D9" s="11">
        <f>D10+D11+D12+D13+D14+D15+D16</f>
        <v>7762.3000000000011</v>
      </c>
      <c r="E9" s="12">
        <f>D9/C9*100</f>
        <v>9.6162208300452559</v>
      </c>
    </row>
    <row r="10" spans="1:1024" ht="25.5" x14ac:dyDescent="0.2">
      <c r="A10" s="13" t="s">
        <v>9</v>
      </c>
      <c r="B10" s="14" t="s">
        <v>10</v>
      </c>
      <c r="C10" s="15">
        <v>2372.5</v>
      </c>
      <c r="D10" s="15">
        <v>263.2</v>
      </c>
      <c r="E10" s="16">
        <f>D10/C10*100</f>
        <v>11.093782929399367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161.6</v>
      </c>
      <c r="E11" s="16">
        <f>D11/C11*100</f>
        <v>9.2284849523156876</v>
      </c>
    </row>
    <row r="12" spans="1:1024" ht="38.25" x14ac:dyDescent="0.2">
      <c r="A12" s="19" t="s">
        <v>13</v>
      </c>
      <c r="B12" s="20" t="s">
        <v>14</v>
      </c>
      <c r="C12" s="15">
        <v>25304.5</v>
      </c>
      <c r="D12" s="15">
        <v>2149.8000000000002</v>
      </c>
      <c r="E12" s="16">
        <f>D12/C12*100</f>
        <v>8.4957221047639759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1206.5</v>
      </c>
      <c r="E14" s="16">
        <f t="shared" ref="E14:E52" si="0">D14/C14*100</f>
        <v>11.533314214702227</v>
      </c>
    </row>
    <row r="15" spans="1:1024" x14ac:dyDescent="0.2">
      <c r="A15" s="19" t="s">
        <v>20</v>
      </c>
      <c r="B15" s="21" t="s">
        <v>21</v>
      </c>
      <c r="C15" s="15">
        <v>9918.2999999999993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30882.7</v>
      </c>
      <c r="D16" s="15">
        <v>3959.3</v>
      </c>
      <c r="E16" s="16">
        <f t="shared" si="0"/>
        <v>12.82044639879285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26.9</v>
      </c>
      <c r="E17" s="12">
        <f t="shared" si="0"/>
        <v>8.8837516512549541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26.9</v>
      </c>
      <c r="E18" s="16">
        <f t="shared" si="0"/>
        <v>8.8837516512549541</v>
      </c>
    </row>
    <row r="19" spans="1:5" ht="29.25" customHeight="1" x14ac:dyDescent="0.2">
      <c r="A19" s="22" t="s">
        <v>28</v>
      </c>
      <c r="B19" s="23" t="s">
        <v>29</v>
      </c>
      <c r="C19" s="25">
        <f>C20+C21+C22</f>
        <v>6813.6</v>
      </c>
      <c r="D19" s="25">
        <f>D20+D21+D22</f>
        <v>1194.5999999999999</v>
      </c>
      <c r="E19" s="12">
        <f t="shared" si="0"/>
        <v>17.532581895033459</v>
      </c>
    </row>
    <row r="20" spans="1:5" ht="25.5" x14ac:dyDescent="0.2">
      <c r="A20" s="19" t="s">
        <v>30</v>
      </c>
      <c r="B20" s="21" t="s">
        <v>31</v>
      </c>
      <c r="C20" s="24">
        <v>6768.3</v>
      </c>
      <c r="D20" s="15">
        <v>1194.5999999999999</v>
      </c>
      <c r="E20" s="16">
        <f t="shared" si="0"/>
        <v>17.649926864943925</v>
      </c>
    </row>
    <row r="21" spans="1:5" x14ac:dyDescent="0.2">
      <c r="A21" s="19" t="s">
        <v>32</v>
      </c>
      <c r="B21" s="21" t="s">
        <v>33</v>
      </c>
      <c r="C21" s="24">
        <v>5</v>
      </c>
      <c r="D21" s="15">
        <v>0</v>
      </c>
      <c r="E21" s="16">
        <f t="shared" si="0"/>
        <v>0</v>
      </c>
    </row>
    <row r="22" spans="1:5" ht="25.5" x14ac:dyDescent="0.2">
      <c r="A22" s="19" t="s">
        <v>34</v>
      </c>
      <c r="B22" s="21" t="s">
        <v>35</v>
      </c>
      <c r="C22" s="24">
        <v>40.299999999999997</v>
      </c>
      <c r="D22" s="15">
        <v>0</v>
      </c>
      <c r="E22" s="16">
        <f t="shared" si="0"/>
        <v>0</v>
      </c>
    </row>
    <row r="23" spans="1:5" ht="18.75" customHeight="1" x14ac:dyDescent="0.2">
      <c r="A23" s="22" t="s">
        <v>36</v>
      </c>
      <c r="B23" s="23" t="s">
        <v>37</v>
      </c>
      <c r="C23" s="25">
        <f>C24+C25+C26+C27</f>
        <v>7966.2999999999993</v>
      </c>
      <c r="D23" s="25">
        <f>+D24+D25+D26+D27</f>
        <v>439.5</v>
      </c>
      <c r="E23" s="12">
        <f t="shared" si="0"/>
        <v>5.5169903217302894</v>
      </c>
    </row>
    <row r="24" spans="1:5" x14ac:dyDescent="0.2">
      <c r="A24" s="19" t="s">
        <v>38</v>
      </c>
      <c r="B24" s="21" t="s">
        <v>39</v>
      </c>
      <c r="C24" s="24">
        <v>237.4</v>
      </c>
      <c r="D24" s="24">
        <v>39.700000000000003</v>
      </c>
      <c r="E24" s="16">
        <f t="shared" si="0"/>
        <v>16.722830665543388</v>
      </c>
    </row>
    <row r="25" spans="1:5" x14ac:dyDescent="0.2">
      <c r="A25" s="19" t="s">
        <v>40</v>
      </c>
      <c r="B25" s="21" t="s">
        <v>41</v>
      </c>
      <c r="C25" s="24">
        <v>63</v>
      </c>
      <c r="D25" s="24">
        <v>0</v>
      </c>
      <c r="E25" s="16">
        <f t="shared" si="0"/>
        <v>0</v>
      </c>
    </row>
    <row r="26" spans="1:5" x14ac:dyDescent="0.2">
      <c r="A26" s="19" t="s">
        <v>42</v>
      </c>
      <c r="B26" s="21" t="s">
        <v>43</v>
      </c>
      <c r="C26" s="24">
        <v>7565.9</v>
      </c>
      <c r="D26" s="15">
        <v>399.8</v>
      </c>
      <c r="E26" s="16">
        <f t="shared" si="0"/>
        <v>5.2842358476850082</v>
      </c>
    </row>
    <row r="27" spans="1:5" x14ac:dyDescent="0.2">
      <c r="A27" s="19" t="s">
        <v>44</v>
      </c>
      <c r="B27" s="21" t="s">
        <v>45</v>
      </c>
      <c r="C27" s="24">
        <v>100</v>
      </c>
      <c r="D27" s="15">
        <v>0</v>
      </c>
      <c r="E27" s="16">
        <f t="shared" si="0"/>
        <v>0</v>
      </c>
    </row>
    <row r="28" spans="1:5" ht="18" customHeight="1" x14ac:dyDescent="0.2">
      <c r="A28" s="22" t="s">
        <v>46</v>
      </c>
      <c r="B28" s="23" t="s">
        <v>47</v>
      </c>
      <c r="C28" s="25">
        <f>C29+C30+C31+C32</f>
        <v>124372.20000000001</v>
      </c>
      <c r="D28" s="25">
        <f>D29+D30+D31+D32</f>
        <v>5500.1</v>
      </c>
      <c r="E28" s="12">
        <f t="shared" si="0"/>
        <v>4.4222905118667999</v>
      </c>
    </row>
    <row r="29" spans="1:5" x14ac:dyDescent="0.2">
      <c r="A29" s="19" t="s">
        <v>48</v>
      </c>
      <c r="B29" s="21" t="s">
        <v>49</v>
      </c>
      <c r="C29" s="24">
        <v>16228.6</v>
      </c>
      <c r="D29" s="15">
        <v>775.8</v>
      </c>
      <c r="E29" s="16">
        <f t="shared" si="0"/>
        <v>4.7804493301948403</v>
      </c>
    </row>
    <row r="30" spans="1:5" x14ac:dyDescent="0.2">
      <c r="A30" s="19" t="s">
        <v>50</v>
      </c>
      <c r="B30" s="21" t="s">
        <v>51</v>
      </c>
      <c r="C30" s="24">
        <v>82617.5</v>
      </c>
      <c r="D30" s="15">
        <v>268.8</v>
      </c>
      <c r="E30" s="16">
        <f t="shared" si="0"/>
        <v>0.3253547977123491</v>
      </c>
    </row>
    <row r="31" spans="1:5" x14ac:dyDescent="0.2">
      <c r="A31" s="17" t="s">
        <v>52</v>
      </c>
      <c r="B31" s="21" t="s">
        <v>53</v>
      </c>
      <c r="C31" s="24">
        <v>24494.1</v>
      </c>
      <c r="D31" s="15">
        <v>4455.5</v>
      </c>
      <c r="E31" s="16">
        <f t="shared" si="0"/>
        <v>18.190094757513034</v>
      </c>
    </row>
    <row r="32" spans="1:5" x14ac:dyDescent="0.2">
      <c r="A32" s="17" t="s">
        <v>54</v>
      </c>
      <c r="B32" s="21" t="s">
        <v>55</v>
      </c>
      <c r="C32" s="24">
        <v>1032</v>
      </c>
      <c r="D32" s="15">
        <v>0</v>
      </c>
      <c r="E32" s="16">
        <f t="shared" si="0"/>
        <v>0</v>
      </c>
    </row>
    <row r="33" spans="1:8" ht="18.75" customHeight="1" x14ac:dyDescent="0.2">
      <c r="A33" s="26" t="s">
        <v>56</v>
      </c>
      <c r="B33" s="27" t="s">
        <v>57</v>
      </c>
      <c r="C33" s="11">
        <f>C34+C35+C36+C37+C38</f>
        <v>435516.20000000007</v>
      </c>
      <c r="D33" s="11">
        <f>D34+D35+D36+D37+D38</f>
        <v>123384.29999999999</v>
      </c>
      <c r="E33" s="12">
        <f t="shared" si="0"/>
        <v>28.330587932205496</v>
      </c>
    </row>
    <row r="34" spans="1:8" x14ac:dyDescent="0.2">
      <c r="A34" s="19" t="s">
        <v>58</v>
      </c>
      <c r="B34" s="18" t="s">
        <v>59</v>
      </c>
      <c r="C34" s="15">
        <v>147322.70000000001</v>
      </c>
      <c r="D34" s="15">
        <v>45764.2</v>
      </c>
      <c r="E34" s="16">
        <f t="shared" si="0"/>
        <v>31.063916151414546</v>
      </c>
    </row>
    <row r="35" spans="1:8" x14ac:dyDescent="0.2">
      <c r="A35" s="19" t="s">
        <v>60</v>
      </c>
      <c r="B35" s="18" t="s">
        <v>61</v>
      </c>
      <c r="C35" s="15">
        <v>176885.6</v>
      </c>
      <c r="D35" s="15">
        <v>24477.599999999999</v>
      </c>
      <c r="E35" s="16">
        <f t="shared" si="0"/>
        <v>13.838096487221119</v>
      </c>
      <c r="H35" s="28"/>
    </row>
    <row r="36" spans="1:8" x14ac:dyDescent="0.2">
      <c r="A36" s="19" t="s">
        <v>62</v>
      </c>
      <c r="B36" s="18" t="s">
        <v>63</v>
      </c>
      <c r="C36" s="15">
        <v>102786.7</v>
      </c>
      <c r="D36" s="15">
        <v>51810.400000000001</v>
      </c>
      <c r="E36" s="16">
        <f t="shared" si="0"/>
        <v>50.405743155486071</v>
      </c>
      <c r="H36" s="28"/>
    </row>
    <row r="37" spans="1:8" x14ac:dyDescent="0.2">
      <c r="A37" s="19" t="s">
        <v>64</v>
      </c>
      <c r="B37" s="18" t="s">
        <v>65</v>
      </c>
      <c r="C37" s="15">
        <v>7974.5</v>
      </c>
      <c r="D37" s="15">
        <v>1332.1</v>
      </c>
      <c r="E37" s="16">
        <f t="shared" si="0"/>
        <v>16.704495579660168</v>
      </c>
    </row>
    <row r="38" spans="1:8" x14ac:dyDescent="0.2">
      <c r="A38" s="19" t="s">
        <v>66</v>
      </c>
      <c r="B38" s="18" t="s">
        <v>67</v>
      </c>
      <c r="C38" s="15">
        <v>546.70000000000005</v>
      </c>
      <c r="D38" s="15">
        <v>0</v>
      </c>
      <c r="E38" s="16">
        <f t="shared" si="0"/>
        <v>0</v>
      </c>
    </row>
    <row r="39" spans="1:8" ht="18.75" customHeight="1" x14ac:dyDescent="0.2">
      <c r="A39" s="22" t="s">
        <v>68</v>
      </c>
      <c r="B39" s="27" t="s">
        <v>69</v>
      </c>
      <c r="C39" s="11">
        <f>C40</f>
        <v>27746.9</v>
      </c>
      <c r="D39" s="11">
        <f>D40</f>
        <v>7322</v>
      </c>
      <c r="E39" s="12">
        <f t="shared" si="0"/>
        <v>26.388533493831741</v>
      </c>
    </row>
    <row r="40" spans="1:8" x14ac:dyDescent="0.2">
      <c r="A40" s="19" t="s">
        <v>70</v>
      </c>
      <c r="B40" s="18" t="s">
        <v>71</v>
      </c>
      <c r="C40" s="15">
        <v>27746.9</v>
      </c>
      <c r="D40" s="15">
        <v>7322</v>
      </c>
      <c r="E40" s="16">
        <f t="shared" si="0"/>
        <v>26.388533493831741</v>
      </c>
    </row>
    <row r="41" spans="1:8" ht="18.75" customHeight="1" x14ac:dyDescent="0.2">
      <c r="A41" s="26" t="s">
        <v>72</v>
      </c>
      <c r="B41" s="27" t="s">
        <v>73</v>
      </c>
      <c r="C41" s="11">
        <f>C42</f>
        <v>913.2</v>
      </c>
      <c r="D41" s="11">
        <f>D42</f>
        <v>720.1</v>
      </c>
      <c r="E41" s="12">
        <f t="shared" si="0"/>
        <v>78.85457731055628</v>
      </c>
    </row>
    <row r="42" spans="1:8" x14ac:dyDescent="0.2">
      <c r="A42" s="19" t="s">
        <v>74</v>
      </c>
      <c r="B42" s="29" t="s">
        <v>75</v>
      </c>
      <c r="C42" s="30">
        <v>913.2</v>
      </c>
      <c r="D42" s="15">
        <v>720.1</v>
      </c>
      <c r="E42" s="16">
        <f t="shared" si="0"/>
        <v>78.85457731055628</v>
      </c>
    </row>
    <row r="43" spans="1:8" ht="18" customHeight="1" x14ac:dyDescent="0.2">
      <c r="A43" s="22" t="s">
        <v>76</v>
      </c>
      <c r="B43" s="27" t="s">
        <v>77</v>
      </c>
      <c r="C43" s="11">
        <f>C44+C45+C46+C47</f>
        <v>22562.800000000003</v>
      </c>
      <c r="D43" s="11">
        <f>D44+D45+D46+D47</f>
        <v>4485.2</v>
      </c>
      <c r="E43" s="12">
        <f t="shared" si="0"/>
        <v>19.878738454447138</v>
      </c>
    </row>
    <row r="44" spans="1:8" x14ac:dyDescent="0.2">
      <c r="A44" s="19" t="s">
        <v>78</v>
      </c>
      <c r="B44" s="18" t="s">
        <v>79</v>
      </c>
      <c r="C44" s="15">
        <v>1936.2</v>
      </c>
      <c r="D44" s="15">
        <v>319</v>
      </c>
      <c r="E44" s="16">
        <f t="shared" si="0"/>
        <v>16.475570705505628</v>
      </c>
    </row>
    <row r="45" spans="1:8" x14ac:dyDescent="0.2">
      <c r="A45" s="19" t="s">
        <v>80</v>
      </c>
      <c r="B45" s="18" t="s">
        <v>81</v>
      </c>
      <c r="C45" s="15">
        <v>19006.400000000001</v>
      </c>
      <c r="D45" s="15">
        <v>3480.5</v>
      </c>
      <c r="E45" s="16">
        <f t="shared" si="0"/>
        <v>18.312252714874987</v>
      </c>
    </row>
    <row r="46" spans="1:8" x14ac:dyDescent="0.2">
      <c r="A46" s="19" t="s">
        <v>140</v>
      </c>
      <c r="B46" s="18">
        <v>1004</v>
      </c>
      <c r="C46" s="15">
        <v>631.20000000000005</v>
      </c>
      <c r="D46" s="15">
        <v>613.20000000000005</v>
      </c>
      <c r="E46" s="16">
        <f t="shared" si="0"/>
        <v>97.148288973384041</v>
      </c>
    </row>
    <row r="47" spans="1:8" ht="12" customHeight="1" x14ac:dyDescent="0.2">
      <c r="A47" s="19" t="s">
        <v>82</v>
      </c>
      <c r="B47" s="18" t="s">
        <v>83</v>
      </c>
      <c r="C47" s="15">
        <v>989</v>
      </c>
      <c r="D47" s="15">
        <v>72.5</v>
      </c>
      <c r="E47" s="16">
        <f t="shared" si="0"/>
        <v>7.3306370070778559</v>
      </c>
    </row>
    <row r="48" spans="1:8" ht="19.5" customHeight="1" x14ac:dyDescent="0.2">
      <c r="A48" s="22" t="s">
        <v>84</v>
      </c>
      <c r="B48" s="27" t="s">
        <v>85</v>
      </c>
      <c r="C48" s="11">
        <f>C49</f>
        <v>1212.5999999999999</v>
      </c>
      <c r="D48" s="11">
        <f>D49</f>
        <v>1212.5999999999999</v>
      </c>
      <c r="E48" s="12">
        <f t="shared" si="0"/>
        <v>100</v>
      </c>
    </row>
    <row r="49" spans="1:1024" x14ac:dyDescent="0.2">
      <c r="A49" s="19" t="s">
        <v>86</v>
      </c>
      <c r="B49" s="18" t="s">
        <v>87</v>
      </c>
      <c r="C49" s="15">
        <v>1212.5999999999999</v>
      </c>
      <c r="D49" s="15">
        <v>1212.5999999999999</v>
      </c>
      <c r="E49" s="16">
        <f t="shared" si="0"/>
        <v>100</v>
      </c>
    </row>
    <row r="50" spans="1:1024" x14ac:dyDescent="0.2">
      <c r="A50" s="22" t="s">
        <v>88</v>
      </c>
      <c r="B50" s="27" t="s">
        <v>89</v>
      </c>
      <c r="C50" s="11">
        <f>C51</f>
        <v>255</v>
      </c>
      <c r="D50" s="11">
        <f>D51</f>
        <v>30.3</v>
      </c>
      <c r="E50" s="12">
        <f t="shared" si="0"/>
        <v>11.882352941176471</v>
      </c>
    </row>
    <row r="51" spans="1:1024" x14ac:dyDescent="0.2">
      <c r="A51" s="19" t="s">
        <v>90</v>
      </c>
      <c r="B51" s="18" t="s">
        <v>91</v>
      </c>
      <c r="C51" s="15">
        <v>255</v>
      </c>
      <c r="D51" s="15">
        <v>30.3</v>
      </c>
      <c r="E51" s="16">
        <f t="shared" si="0"/>
        <v>11.882352941176471</v>
      </c>
    </row>
    <row r="52" spans="1:1024" ht="18" customHeight="1" x14ac:dyDescent="0.2">
      <c r="A52" s="26" t="s">
        <v>92</v>
      </c>
      <c r="B52" s="27"/>
      <c r="C52" s="11">
        <f>C9+C17+C19+C23+C28+C33+C39+C41+C43+C48+C50</f>
        <v>708382.50000000012</v>
      </c>
      <c r="D52" s="11">
        <f>D9+D17+D19+D23+D28+D33+D39+D41+D43+D48+D50</f>
        <v>152077.9</v>
      </c>
      <c r="E52" s="12">
        <f t="shared" si="0"/>
        <v>21.468331021729075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opLeftCell="A10" zoomScaleNormal="100" workbookViewId="0">
      <selection activeCell="D31" sqref="D3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93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139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94</v>
      </c>
      <c r="B9" s="10" t="s">
        <v>95</v>
      </c>
      <c r="C9" s="11">
        <f>C10+C11+C12+C13+C14+C15+C16+C17+C18+C19+C20+C21+C22</f>
        <v>168462.2</v>
      </c>
      <c r="D9" s="11">
        <f>D10+D11+D12+D13+D14+D15+D16+D17+D18+D19+D20+D21+D22</f>
        <v>17503</v>
      </c>
      <c r="E9" s="12">
        <f t="shared" ref="E9:E20" si="0">D9/C9*100</f>
        <v>10.389867875404688</v>
      </c>
    </row>
    <row r="10" spans="1:1024" x14ac:dyDescent="0.2">
      <c r="A10" s="13" t="s">
        <v>96</v>
      </c>
      <c r="B10" s="14" t="s">
        <v>97</v>
      </c>
      <c r="C10" s="15">
        <v>150000</v>
      </c>
      <c r="D10" s="15">
        <v>14835.9</v>
      </c>
      <c r="E10" s="16">
        <f t="shared" si="0"/>
        <v>9.8905999999999992</v>
      </c>
    </row>
    <row r="11" spans="1:1024" ht="25.5" x14ac:dyDescent="0.2">
      <c r="A11" s="17" t="s">
        <v>98</v>
      </c>
      <c r="B11" s="18" t="s">
        <v>99</v>
      </c>
      <c r="C11" s="15">
        <v>1440.2</v>
      </c>
      <c r="D11" s="15">
        <v>134.9</v>
      </c>
      <c r="E11" s="16">
        <f t="shared" si="0"/>
        <v>9.366754617414248</v>
      </c>
    </row>
    <row r="12" spans="1:1024" ht="25.5" x14ac:dyDescent="0.2">
      <c r="A12" s="19" t="s">
        <v>100</v>
      </c>
      <c r="B12" s="20" t="s">
        <v>101</v>
      </c>
      <c r="C12" s="15">
        <v>2437</v>
      </c>
      <c r="D12" s="15">
        <v>123.7</v>
      </c>
      <c r="E12" s="16">
        <f t="shared" si="0"/>
        <v>5.0759130077964709</v>
      </c>
    </row>
    <row r="13" spans="1:1024" x14ac:dyDescent="0.2">
      <c r="A13" s="19" t="s">
        <v>102</v>
      </c>
      <c r="B13" s="20" t="s">
        <v>103</v>
      </c>
      <c r="C13" s="15">
        <v>0</v>
      </c>
      <c r="D13" s="15">
        <v>-17</v>
      </c>
      <c r="E13" s="39" t="s">
        <v>17</v>
      </c>
    </row>
    <row r="14" spans="1:1024" ht="25.5" x14ac:dyDescent="0.2">
      <c r="A14" s="17" t="s">
        <v>104</v>
      </c>
      <c r="B14" s="20" t="s">
        <v>105</v>
      </c>
      <c r="C14" s="15">
        <v>675</v>
      </c>
      <c r="D14" s="15">
        <v>109.7</v>
      </c>
      <c r="E14" s="16">
        <f t="shared" si="0"/>
        <v>16.251851851851853</v>
      </c>
    </row>
    <row r="15" spans="1:1024" x14ac:dyDescent="0.2">
      <c r="A15" s="17" t="s">
        <v>106</v>
      </c>
      <c r="B15" s="18" t="s">
        <v>107</v>
      </c>
      <c r="C15" s="15">
        <v>391</v>
      </c>
      <c r="D15" s="15">
        <v>28.4</v>
      </c>
      <c r="E15" s="16">
        <f t="shared" si="0"/>
        <v>7.2634271099744243</v>
      </c>
    </row>
    <row r="16" spans="1:1024" x14ac:dyDescent="0.2">
      <c r="A16" s="19" t="s">
        <v>108</v>
      </c>
      <c r="B16" s="21" t="s">
        <v>109</v>
      </c>
      <c r="C16" s="15">
        <v>332</v>
      </c>
      <c r="D16" s="15">
        <v>82.6</v>
      </c>
      <c r="E16" s="16">
        <f t="shared" si="0"/>
        <v>24.879518072289155</v>
      </c>
    </row>
    <row r="17" spans="1:1024" x14ac:dyDescent="0.2">
      <c r="A17" s="19" t="s">
        <v>110</v>
      </c>
      <c r="B17" s="21" t="s">
        <v>111</v>
      </c>
      <c r="C17" s="15">
        <v>0</v>
      </c>
      <c r="D17" s="15">
        <v>-0.6</v>
      </c>
      <c r="E17" s="39" t="s">
        <v>17</v>
      </c>
    </row>
    <row r="18" spans="1:1024" ht="25.5" x14ac:dyDescent="0.2">
      <c r="A18" s="19" t="s">
        <v>138</v>
      </c>
      <c r="B18" s="21" t="s">
        <v>112</v>
      </c>
      <c r="C18" s="15">
        <v>10695.2</v>
      </c>
      <c r="D18" s="15">
        <v>2100.6</v>
      </c>
      <c r="E18" s="16">
        <f t="shared" si="0"/>
        <v>19.640586431296281</v>
      </c>
    </row>
    <row r="19" spans="1:1024" x14ac:dyDescent="0.2">
      <c r="A19" s="19" t="s">
        <v>113</v>
      </c>
      <c r="B19" s="21" t="s">
        <v>114</v>
      </c>
      <c r="C19" s="24">
        <v>0</v>
      </c>
      <c r="D19" s="15">
        <v>30.1</v>
      </c>
      <c r="E19" s="39" t="s">
        <v>17</v>
      </c>
    </row>
    <row r="20" spans="1:1024" x14ac:dyDescent="0.2">
      <c r="A20" s="19" t="s">
        <v>115</v>
      </c>
      <c r="B20" s="21" t="s">
        <v>116</v>
      </c>
      <c r="C20" s="24">
        <v>213.2</v>
      </c>
      <c r="D20" s="24">
        <v>3.2</v>
      </c>
      <c r="E20" s="16">
        <f t="shared" si="0"/>
        <v>1.5009380863039401</v>
      </c>
    </row>
    <row r="21" spans="1:1024" x14ac:dyDescent="0.2">
      <c r="A21" s="19" t="s">
        <v>117</v>
      </c>
      <c r="B21" s="21" t="s">
        <v>118</v>
      </c>
      <c r="C21" s="24">
        <v>1852.8</v>
      </c>
      <c r="D21" s="24">
        <v>65.599999999999994</v>
      </c>
      <c r="E21" s="16"/>
    </row>
    <row r="22" spans="1:1024" x14ac:dyDescent="0.2">
      <c r="A22" s="19" t="s">
        <v>119</v>
      </c>
      <c r="B22" s="21" t="s">
        <v>120</v>
      </c>
      <c r="C22" s="24">
        <v>425.8</v>
      </c>
      <c r="D22" s="15">
        <v>5.9</v>
      </c>
      <c r="E22" s="16">
        <f t="shared" ref="E22:E31" si="1">D22/C22*100</f>
        <v>1.3856270549553782</v>
      </c>
    </row>
    <row r="23" spans="1:1024" x14ac:dyDescent="0.2">
      <c r="A23" s="22" t="s">
        <v>121</v>
      </c>
      <c r="B23" s="23" t="s">
        <v>122</v>
      </c>
      <c r="C23" s="25">
        <f>C24+C29+C30</f>
        <v>429828.00000000006</v>
      </c>
      <c r="D23" s="25">
        <f>D24+D29+D30</f>
        <v>93067.7</v>
      </c>
      <c r="E23" s="12">
        <f t="shared" si="1"/>
        <v>21.652312087625745</v>
      </c>
    </row>
    <row r="24" spans="1:1024" s="37" customFormat="1" ht="25.5" x14ac:dyDescent="0.2">
      <c r="A24" s="19" t="s">
        <v>123</v>
      </c>
      <c r="B24" s="21" t="s">
        <v>124</v>
      </c>
      <c r="C24" s="24">
        <f>C25+C26+C27+C28</f>
        <v>386508.50000000006</v>
      </c>
      <c r="D24" s="24">
        <f>D25+D26+D27+D28</f>
        <v>49748.1</v>
      </c>
      <c r="E24" s="36">
        <f t="shared" si="1"/>
        <v>12.871152898319179</v>
      </c>
      <c r="AMH24" s="38"/>
      <c r="AMI24" s="38"/>
      <c r="AMJ24" s="38"/>
    </row>
    <row r="25" spans="1:1024" s="37" customFormat="1" x14ac:dyDescent="0.2">
      <c r="A25" s="19" t="s">
        <v>125</v>
      </c>
      <c r="B25" s="21" t="s">
        <v>126</v>
      </c>
      <c r="C25" s="24">
        <v>170405</v>
      </c>
      <c r="D25" s="24">
        <v>14201</v>
      </c>
      <c r="E25" s="36">
        <f t="shared" si="1"/>
        <v>8.3336756550570694</v>
      </c>
      <c r="AMH25" s="38"/>
      <c r="AMI25" s="38"/>
      <c r="AMJ25" s="38"/>
    </row>
    <row r="26" spans="1:1024" s="37" customFormat="1" x14ac:dyDescent="0.2">
      <c r="A26" s="19" t="s">
        <v>127</v>
      </c>
      <c r="B26" s="21" t="s">
        <v>128</v>
      </c>
      <c r="C26" s="24">
        <v>3849.1</v>
      </c>
      <c r="D26" s="24">
        <v>287</v>
      </c>
      <c r="E26" s="36">
        <f t="shared" si="1"/>
        <v>7.4562884830220053</v>
      </c>
      <c r="AMH26" s="38"/>
      <c r="AMI26" s="38"/>
      <c r="AMJ26" s="38"/>
    </row>
    <row r="27" spans="1:1024" s="37" customFormat="1" x14ac:dyDescent="0.2">
      <c r="A27" s="19" t="s">
        <v>129</v>
      </c>
      <c r="B27" s="21" t="s">
        <v>130</v>
      </c>
      <c r="C27" s="24">
        <v>202000.7</v>
      </c>
      <c r="D27" s="24">
        <v>33938.199999999997</v>
      </c>
      <c r="E27" s="36">
        <f t="shared" si="1"/>
        <v>16.801030887516724</v>
      </c>
      <c r="AMH27" s="38"/>
      <c r="AMI27" s="38"/>
      <c r="AMJ27" s="38"/>
    </row>
    <row r="28" spans="1:1024" s="37" customFormat="1" x14ac:dyDescent="0.2">
      <c r="A28" s="19" t="s">
        <v>131</v>
      </c>
      <c r="B28" s="21" t="s">
        <v>132</v>
      </c>
      <c r="C28" s="24">
        <v>10253.700000000001</v>
      </c>
      <c r="D28" s="24">
        <v>1321.9</v>
      </c>
      <c r="E28" s="36">
        <f t="shared" si="1"/>
        <v>12.891931692949862</v>
      </c>
      <c r="AMH28" s="38"/>
      <c r="AMI28" s="38"/>
      <c r="AMJ28" s="38"/>
    </row>
    <row r="29" spans="1:1024" s="37" customFormat="1" ht="42.75" customHeight="1" x14ac:dyDescent="0.2">
      <c r="A29" s="19" t="s">
        <v>133</v>
      </c>
      <c r="B29" s="21" t="s">
        <v>134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135</v>
      </c>
      <c r="B30" s="21" t="s">
        <v>136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137</v>
      </c>
      <c r="B31" s="43"/>
      <c r="C31" s="11">
        <f>C9+C23</f>
        <v>598290.20000000007</v>
      </c>
      <c r="D31" s="11">
        <f>D9+D23</f>
        <v>110570.7</v>
      </c>
      <c r="E31" s="12">
        <f t="shared" si="1"/>
        <v>18.481115017427996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2022-03-29T08:18:22Z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