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activeTab="1"/>
  </bookViews>
  <sheets>
    <sheet name="расходы" sheetId="1" r:id="rId1"/>
    <sheet name="доходы" sheetId="2" r:id="rId2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43" i="1" l="1"/>
  <c r="E45" i="1"/>
  <c r="D41" i="1"/>
  <c r="C43" i="1"/>
  <c r="C33" i="1"/>
  <c r="C28" i="1"/>
  <c r="C23" i="1"/>
  <c r="C19" i="1"/>
  <c r="C9" i="1"/>
  <c r="D50" i="1" l="1"/>
  <c r="D48" i="1"/>
  <c r="D39" i="1"/>
  <c r="D33" i="1"/>
  <c r="D28" i="1"/>
  <c r="D23" i="1"/>
  <c r="D19" i="1"/>
  <c r="D17" i="1"/>
  <c r="D9" i="1"/>
  <c r="E9" i="1" s="1"/>
  <c r="D24" i="2"/>
  <c r="D23" i="2" s="1"/>
  <c r="C24" i="2"/>
  <c r="C23" i="2"/>
  <c r="D52" i="1" l="1"/>
  <c r="D9" i="2"/>
  <c r="C9" i="2"/>
  <c r="C31" i="2"/>
  <c r="E28" i="2" l="1"/>
  <c r="E27" i="2"/>
  <c r="E26" i="2"/>
  <c r="E25" i="2"/>
  <c r="E24" i="2"/>
  <c r="E23" i="2"/>
  <c r="E22" i="2"/>
  <c r="E20" i="2"/>
  <c r="E18" i="2"/>
  <c r="E16" i="2"/>
  <c r="E15" i="2"/>
  <c r="E14" i="2"/>
  <c r="E12" i="2"/>
  <c r="E11" i="2"/>
  <c r="E10" i="2"/>
  <c r="E51" i="1"/>
  <c r="C50" i="1"/>
  <c r="E49" i="1"/>
  <c r="C48" i="1"/>
  <c r="E47" i="1"/>
  <c r="E46" i="1"/>
  <c r="E44" i="1"/>
  <c r="E42" i="1"/>
  <c r="C41" i="1"/>
  <c r="E40" i="1"/>
  <c r="C39" i="1"/>
  <c r="E38" i="1"/>
  <c r="E37" i="1"/>
  <c r="E36" i="1"/>
  <c r="E35" i="1"/>
  <c r="E34" i="1"/>
  <c r="E32" i="1"/>
  <c r="E31" i="1"/>
  <c r="E30" i="1"/>
  <c r="E29" i="1"/>
  <c r="E27" i="1"/>
  <c r="E26" i="1"/>
  <c r="E25" i="1"/>
  <c r="E24" i="1"/>
  <c r="E22" i="1"/>
  <c r="E21" i="1"/>
  <c r="E20" i="1"/>
  <c r="E18" i="1"/>
  <c r="C17" i="1"/>
  <c r="E16" i="1"/>
  <c r="E15" i="1"/>
  <c r="E14" i="1"/>
  <c r="E12" i="1"/>
  <c r="E11" i="1"/>
  <c r="E10" i="1"/>
  <c r="E41" i="1" l="1"/>
  <c r="C52" i="1"/>
  <c r="E48" i="1"/>
  <c r="E39" i="1"/>
  <c r="E17" i="1"/>
  <c r="E23" i="1"/>
  <c r="E43" i="1"/>
  <c r="E50" i="1"/>
  <c r="E19" i="1"/>
  <c r="E33" i="1"/>
  <c r="E28" i="1"/>
  <c r="E9" i="2"/>
  <c r="D31" i="2"/>
  <c r="E31" i="2" s="1"/>
  <c r="E52" i="1" l="1"/>
</calcChain>
</file>

<file path=xl/sharedStrings.xml><?xml version="1.0" encoding="utf-8"?>
<sst xmlns="http://schemas.openxmlformats.org/spreadsheetml/2006/main" count="153" uniqueCount="141">
  <si>
    <t xml:space="preserve">Отчет об исполнении расходов бюджета городского округа ЗАТО Свободный </t>
  </si>
  <si>
    <t>тыс. руб.</t>
  </si>
  <si>
    <t>Наименование раздела, подраздела, целевой статьи или вида расхода</t>
  </si>
  <si>
    <t xml:space="preserve">Код раздела,подраздела, классификации,расходов  бюджета  </t>
  </si>
  <si>
    <t>утверждено по бюджету</t>
  </si>
  <si>
    <t>исполнено</t>
  </si>
  <si>
    <t>% исполнения к годовому плану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</si>
  <si>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</si>
  <si>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</si>
  <si>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</si>
  <si>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</si>
  <si>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</si>
  <si>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01 03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</si>
  <si>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</si>
  <si>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01 04</t>
  </si>
  <si>
    <t>Судебная система</t>
  </si>
  <si>
    <t>01 05</t>
  </si>
  <si>
    <t>-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</si>
  <si>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</si>
  <si>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01 06</t>
  </si>
  <si>
    <t>Резервные фонды</t>
  </si>
  <si>
    <t>01 11</t>
  </si>
  <si>
    <t>Другие общегосударственные вопросы</t>
  </si>
  <si>
    <t>01 13</t>
  </si>
  <si>
    <t>Национальная оборона</t>
  </si>
  <si>
    <t>02 00</t>
  </si>
  <si>
    <t>Мобилизационная  и вневойсковая подготовка</t>
  </si>
  <si>
    <t xml:space="preserve">02 03 </t>
  </si>
  <si>
    <t>Национальная безопасность и правоохранительная деятельность</t>
  </si>
  <si>
    <t>03 00</t>
  </si>
  <si>
    <t>Защита населения и территории от   чрезвычайных ситуаций природного и техногенного характера, гражданская оборона</t>
  </si>
  <si>
    <t>03 09</t>
  </si>
  <si>
    <t>Обеспечение пожарной безопасности</t>
  </si>
  <si>
    <t>03 10</t>
  </si>
  <si>
    <t xml:space="preserve">Другие вопросы в области национальной безопасности и правоохранительной деятельности </t>
  </si>
  <si>
    <t>03 14</t>
  </si>
  <si>
    <t>Национальная  экономика</t>
  </si>
  <si>
    <t>04 00</t>
  </si>
  <si>
    <t>Сельское хозяйство и рыболовство</t>
  </si>
  <si>
    <t>04 05</t>
  </si>
  <si>
    <t>Водное хозяйство</t>
  </si>
  <si>
    <t>04 06</t>
  </si>
  <si>
    <t>Дорожное хозяйство (дорожные фонды)</t>
  </si>
  <si>
    <t>04 09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</si>
  <si>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</si>
  <si>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</si>
  <si>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</si>
  <si>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</si>
  <si>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Жилищное хозяйство</t>
  </si>
  <si>
    <t xml:space="preserve">05 01 </t>
  </si>
  <si>
    <t>Коммунальное хозяйство</t>
  </si>
  <si>
    <t>05 02</t>
  </si>
  <si>
    <t>Благоустройство</t>
  </si>
  <si>
    <t>05 03</t>
  </si>
  <si>
    <t>Другие вопросы а области жилищно-коммунального хозяйства</t>
  </si>
  <si>
    <t>05 05</t>
  </si>
  <si>
    <t>Образование</t>
  </si>
  <si>
    <t>07 00</t>
  </si>
  <si>
    <t>Дошкольное образование</t>
  </si>
  <si>
    <t>07 01</t>
  </si>
  <si>
    <t>Общее образование</t>
  </si>
  <si>
    <t>07 02</t>
  </si>
  <si>
    <t>Дополнительное образование детей</t>
  </si>
  <si>
    <t>07 03</t>
  </si>
  <si>
    <t>Молодежная политика и оздоровление детей</t>
  </si>
  <si>
    <t>07 07</t>
  </si>
  <si>
    <t>Другие вопросы в области образования</t>
  </si>
  <si>
    <t>07 09</t>
  </si>
  <si>
    <t>Культура, кинематография</t>
  </si>
  <si>
    <t>08 00</t>
  </si>
  <si>
    <t>Культура</t>
  </si>
  <si>
    <t>08 01</t>
  </si>
  <si>
    <t>Здравоохранение</t>
  </si>
  <si>
    <t>09 00</t>
  </si>
  <si>
    <t>Санитарно-эпидемиологическое благополучие</t>
  </si>
  <si>
    <t>09 07</t>
  </si>
  <si>
    <t>Социальная политика</t>
  </si>
  <si>
    <t>10 00</t>
  </si>
  <si>
    <t>Пенсионное обеспечение</t>
  </si>
  <si>
    <t>10 01</t>
  </si>
  <si>
    <t>Социальное обеспечение населения</t>
  </si>
  <si>
    <t>10 03</t>
  </si>
  <si>
    <t>Другие вопросы в области социальной политики</t>
  </si>
  <si>
    <t>10 06</t>
  </si>
  <si>
    <t>Физическая культура и спорт</t>
  </si>
  <si>
    <t>11 00</t>
  </si>
  <si>
    <t>Массовый спорт</t>
  </si>
  <si>
    <t>11 02</t>
  </si>
  <si>
    <t>Средства массовой информации</t>
  </si>
  <si>
    <t>12 00</t>
  </si>
  <si>
    <t>Другие вопросы в области средств массовой информации</t>
  </si>
  <si>
    <t>12 04</t>
  </si>
  <si>
    <t>ВСЕГО РАСХОДОВ:</t>
  </si>
  <si>
    <t xml:space="preserve">Отчет об исполнении доходов бюджета городского округа ЗАТО Свободный </t>
  </si>
  <si>
    <t>Налоговые и неналоговые доходы</t>
  </si>
  <si>
    <t>1 00 00000</t>
  </si>
  <si>
    <t>Налог на доходы физических лиц</t>
  </si>
  <si>
    <t>1 01 02000</t>
  </si>
  <si>
    <t>Акцизы по подакцизным товарам (продукции), производимыми на территории РФ</t>
  </si>
  <si>
    <t>1 03 02000</t>
  </si>
  <si>
    <t>Налог, взимаемый в связи с применением упрощенной системы налогообложения</t>
  </si>
  <si>
    <t>1 05 01000</t>
  </si>
  <si>
    <t>Единый налог на вмененный доход для отдельных видов деятельности</t>
  </si>
  <si>
    <t>1 05 02000</t>
  </si>
  <si>
    <t>Налог, взимаемый в связи с применением патентной системы налогообложения</t>
  </si>
  <si>
    <t>1 05 04000</t>
  </si>
  <si>
    <t>Налог на имущество физических лиц</t>
  </si>
  <si>
    <t>1 06 01000</t>
  </si>
  <si>
    <t>Земельный налог\</t>
  </si>
  <si>
    <t>1 06 06000</t>
  </si>
  <si>
    <t>Государственная пошлина</t>
  </si>
  <si>
    <t>1 08 00000</t>
  </si>
  <si>
    <t>1 11 00000</t>
  </si>
  <si>
    <t>Платежи при пользовании природными ресурсами</t>
  </si>
  <si>
    <t>1 12 00000</t>
  </si>
  <si>
    <t>Доходы от оказания платных услуг и компенсации затрат  государства</t>
  </si>
  <si>
    <t>1 13 00000</t>
  </si>
  <si>
    <t>Доходы от продажи материальных и нематериальных активов</t>
  </si>
  <si>
    <t>1 14 00000</t>
  </si>
  <si>
    <t>Штрафы, санкции, возмещение ущерба</t>
  </si>
  <si>
    <t>1 16 00000</t>
  </si>
  <si>
    <t>Безвозмездные поступления</t>
  </si>
  <si>
    <t>2 00 00000</t>
  </si>
  <si>
    <t>Безвозмездные поступления от других бюджетов бюджетной системы РФ</t>
  </si>
  <si>
    <t>2 02 00000</t>
  </si>
  <si>
    <t>Дотации бюджетам бюджетной системы РФ</t>
  </si>
  <si>
    <t>2 02 10000</t>
  </si>
  <si>
    <t>Субсидии бюджета бюджетной системы РФ</t>
  </si>
  <si>
    <t>2 02 20000</t>
  </si>
  <si>
    <t>Субвенции бюджетам бюджетной системы РФ</t>
  </si>
  <si>
    <t>2 02 30000</t>
  </si>
  <si>
    <t>Иные межбюджетные трансферты</t>
  </si>
  <si>
    <t>2 02 40000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</si>
  <si>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</si>
  <si>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</si>
  <si>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</si>
  <si>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2 19 00000</t>
  </si>
  <si>
    <t>ВСЕГО ДОХОДОВ:</t>
  </si>
  <si>
    <t>Доходы от использования имущества, находящегося в государственной и муниципальной собственности</t>
  </si>
  <si>
    <t>Охрана семьи и детства</t>
  </si>
  <si>
    <t>на 01.04.2022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</si>
</sst>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right" vertical="distributed" textRotation="90" wrapText="1"/>
    </xf>
    <xf numFmtId="0" fontId="5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/>
    <xf numFmtId="165" fontId="5" fillId="0" borderId="1" xfId="0" applyNumberFormat="1" applyFont="1" applyBorder="1"/>
    <xf numFmtId="0" fontId="1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/>
    <xf numFmtId="165" fontId="1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4" fontId="1" fillId="0" borderId="0" xfId="0" applyNumberFormat="1" applyFont="1"/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/>
    <xf numFmtId="165" fontId="5" fillId="0" borderId="0" xfId="0" applyNumberFormat="1" applyFont="1" applyBorder="1"/>
    <xf numFmtId="0" fontId="7" fillId="0" borderId="0" xfId="0" applyFont="1"/>
    <xf numFmtId="165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5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4"/>
  <sheetViews>
    <sheetView topLeftCell="A22" zoomScaleNormal="100" workbookViewId="0">
      <selection activeCell="E48" sqref="E48"/>
    </sheetView>
  </sheetViews>
  <sheetFormatPr defaultColWidth="9.140625" defaultRowHeight="12.75" x14ac:dyDescent="0.2"/>
  <cols>
    <col min="1" max="1" width="61.140625" style="1" customWidth="1"/>
    <col min="2" max="2" width="13" style="1" customWidth="1"/>
    <col min="3" max="3" width="15" style="1" customWidth="1"/>
    <col min="4" max="4" width="14.7109375" style="1" customWidth="1"/>
    <col min="5" max="5" width="11.28515625" style="1" customWidth="1"/>
    <col min="6" max="6" width="2.7109375" style="1" customWidth="1"/>
    <col min="7" max="7" width="4.85546875" style="1" customWidth="1"/>
    <col min="8" max="1021" width="9.140625" style="1"/>
    <col min="1022" max="1024" width="11.5703125" customWidth="1"/>
  </cols>
  <sheetData>
    <row r="1" spans="1:1024" ht="15.75" customHeight="1" x14ac:dyDescent="0.2">
      <c r="A1" s="2"/>
      <c r="B1" s="41"/>
      <c r="C1" s="41"/>
      <c r="D1" s="41"/>
      <c r="E1" s="41"/>
    </row>
    <row r="2" spans="1:1024" ht="15.75" customHeight="1" x14ac:dyDescent="0.25">
      <c r="A2" s="42" t="s">
        <v>0</v>
      </c>
      <c r="B2" s="42"/>
      <c r="C2" s="42"/>
      <c r="D2" s="42"/>
      <c r="E2" s="42"/>
    </row>
    <row r="3" spans="1:1024" ht="15.75" customHeight="1" x14ac:dyDescent="0.25">
      <c r="A3" s="42"/>
      <c r="B3" s="42"/>
      <c r="C3" s="42"/>
      <c r="D3" s="42"/>
      <c r="E3" s="3"/>
    </row>
    <row r="4" spans="1:1024" ht="15.75" customHeight="1" x14ac:dyDescent="0.25">
      <c r="A4" s="42" t="s">
        <v>140</v>
      </c>
      <c r="B4" s="42"/>
      <c r="C4" s="42"/>
      <c r="D4" s="42"/>
      <c r="E4" s="3"/>
    </row>
    <row r="5" spans="1:1024" ht="3.75" customHeight="1" x14ac:dyDescent="0.2"/>
    <row r="6" spans="1:1024" x14ac:dyDescent="0.2">
      <c r="A6" s="4"/>
      <c r="B6" s="4"/>
      <c r="E6" s="1" t="s">
        <v>1</v>
      </c>
    </row>
    <row r="7" spans="1:1024" ht="116.25" customHeight="1" x14ac:dyDescent="0.2">
      <c r="A7" s="5" t="s">
        <v>2</v>
      </c>
      <c r="B7" s="6" t="s">
        <v>3</v>
      </c>
      <c r="C7" s="6" t="s">
        <v>4</v>
      </c>
      <c r="D7" s="7" t="s">
        <v>5</v>
      </c>
      <c r="E7" s="8" t="s">
        <v>6</v>
      </c>
    </row>
    <row r="8" spans="1:1024" s="4" customFormat="1" x14ac:dyDescent="0.2">
      <c r="A8" s="5">
        <v>2</v>
      </c>
      <c r="B8" s="5">
        <v>3</v>
      </c>
      <c r="C8" s="5">
        <v>6</v>
      </c>
      <c r="D8" s="5">
        <v>7</v>
      </c>
      <c r="E8" s="5">
        <v>8</v>
      </c>
      <c r="AMH8"/>
      <c r="AMI8"/>
      <c r="AMJ8"/>
    </row>
    <row r="9" spans="1:1024" ht="17.25" customHeight="1" x14ac:dyDescent="0.2">
      <c r="A9" s="9" t="s">
        <v>7</v>
      </c>
      <c r="B9" s="10" t="s">
        <v>8</v>
      </c>
      <c r="C9" s="11">
        <f>C10+C11+C12+C13+C14+C15+C16</f>
        <v>77932.699999999983</v>
      </c>
      <c r="D9" s="11">
        <f>D10+D11+D12+D13+D14+D15+D16</f>
        <v>13463.7</v>
      </c>
      <c r="E9" s="12">
        <f>D9/C9*100</f>
        <v>17.276059985089702</v>
      </c>
    </row>
    <row r="10" spans="1:1024" ht="25.5" x14ac:dyDescent="0.2">
      <c r="A10" s="13" t="s">
        <v>9</v>
      </c>
      <c r="B10" s="14" t="s">
        <v>10</v>
      </c>
      <c r="C10" s="15">
        <v>2372.5</v>
      </c>
      <c r="D10" s="15">
        <v>510.7</v>
      </c>
      <c r="E10" s="16">
        <f>D10/C10*100</f>
        <v>21.525816649104321</v>
      </c>
    </row>
    <row r="11" spans="1:1024" ht="38.25" x14ac:dyDescent="0.2">
      <c r="A11" s="17" t="s">
        <v>11</v>
      </c>
      <c r="B11" s="18" t="s">
        <v>12</v>
      </c>
      <c r="C11" s="15">
        <v>1751.1</v>
      </c>
      <c r="D11" s="15">
        <v>276.10000000000002</v>
      </c>
      <c r="E11" s="16">
        <f>D11/C11*100</f>
        <v>15.767232025583922</v>
      </c>
    </row>
    <row r="12" spans="1:1024" ht="38.25" x14ac:dyDescent="0.2">
      <c r="A12" s="19" t="s">
        <v>13</v>
      </c>
      <c r="B12" s="20" t="s">
        <v>14</v>
      </c>
      <c r="C12" s="15">
        <v>25304.5</v>
      </c>
      <c r="D12" s="15">
        <v>3866.4</v>
      </c>
      <c r="E12" s="16">
        <f>D12/C12*100</f>
        <v>15.279495741864096</v>
      </c>
    </row>
    <row r="13" spans="1:1024" x14ac:dyDescent="0.2">
      <c r="A13" s="19" t="s">
        <v>15</v>
      </c>
      <c r="B13" s="20" t="s">
        <v>16</v>
      </c>
      <c r="C13" s="15">
        <v>30.8</v>
      </c>
      <c r="D13" s="15">
        <v>21.9</v>
      </c>
      <c r="E13" s="39" t="s">
        <v>17</v>
      </c>
    </row>
    <row r="14" spans="1:1024" ht="25.5" x14ac:dyDescent="0.2">
      <c r="A14" s="17" t="s">
        <v>18</v>
      </c>
      <c r="B14" s="18" t="s">
        <v>19</v>
      </c>
      <c r="C14" s="15">
        <v>10461</v>
      </c>
      <c r="D14" s="15">
        <v>1966.4</v>
      </c>
      <c r="E14" s="16">
        <f t="shared" ref="E14:E52" si="0">D14/C14*100</f>
        <v>18.797438103431794</v>
      </c>
    </row>
    <row r="15" spans="1:1024" x14ac:dyDescent="0.2">
      <c r="A15" s="19" t="s">
        <v>20</v>
      </c>
      <c r="B15" s="21" t="s">
        <v>21</v>
      </c>
      <c r="C15" s="15">
        <v>6667.7</v>
      </c>
      <c r="D15" s="15">
        <v>0</v>
      </c>
      <c r="E15" s="16">
        <f t="shared" si="0"/>
        <v>0</v>
      </c>
    </row>
    <row r="16" spans="1:1024" x14ac:dyDescent="0.2">
      <c r="A16" s="19" t="s">
        <v>22</v>
      </c>
      <c r="B16" s="21" t="s">
        <v>23</v>
      </c>
      <c r="C16" s="15">
        <v>31345.1</v>
      </c>
      <c r="D16" s="15">
        <v>6822.2</v>
      </c>
      <c r="E16" s="16">
        <f t="shared" si="0"/>
        <v>21.764805344375997</v>
      </c>
    </row>
    <row r="17" spans="1:5" ht="20.25" customHeight="1" x14ac:dyDescent="0.2">
      <c r="A17" s="22" t="s">
        <v>24</v>
      </c>
      <c r="B17" s="23" t="s">
        <v>25</v>
      </c>
      <c r="C17" s="11">
        <f>C18</f>
        <v>302.8</v>
      </c>
      <c r="D17" s="11">
        <f>D18</f>
        <v>40.799999999999997</v>
      </c>
      <c r="E17" s="12">
        <f t="shared" si="0"/>
        <v>13.474240422721268</v>
      </c>
    </row>
    <row r="18" spans="1:5" x14ac:dyDescent="0.2">
      <c r="A18" s="19" t="s">
        <v>26</v>
      </c>
      <c r="B18" s="21" t="s">
        <v>27</v>
      </c>
      <c r="C18" s="24">
        <v>302.8</v>
      </c>
      <c r="D18" s="15">
        <v>40.799999999999997</v>
      </c>
      <c r="E18" s="16">
        <f t="shared" si="0"/>
        <v>13.474240422721268</v>
      </c>
    </row>
    <row r="19" spans="1:5" ht="29.25" customHeight="1" x14ac:dyDescent="0.2">
      <c r="A19" s="22" t="s">
        <v>28</v>
      </c>
      <c r="B19" s="23" t="s">
        <v>29</v>
      </c>
      <c r="C19" s="25">
        <f>C20+C21+C22</f>
        <v>6813.6</v>
      </c>
      <c r="D19" s="25">
        <f>D20+D21+D22</f>
        <v>1777.4</v>
      </c>
      <c r="E19" s="12">
        <f t="shared" si="0"/>
        <v>26.086063167782079</v>
      </c>
    </row>
    <row r="20" spans="1:5" ht="25.5" x14ac:dyDescent="0.2">
      <c r="A20" s="19" t="s">
        <v>30</v>
      </c>
      <c r="B20" s="21" t="s">
        <v>31</v>
      </c>
      <c r="C20" s="24">
        <v>6768.3</v>
      </c>
      <c r="D20" s="15">
        <v>1777.4</v>
      </c>
      <c r="E20" s="16">
        <f t="shared" si="0"/>
        <v>26.260656294785989</v>
      </c>
    </row>
    <row r="21" spans="1:5" x14ac:dyDescent="0.2">
      <c r="A21" s="19" t="s">
        <v>32</v>
      </c>
      <c r="B21" s="21" t="s">
        <v>33</v>
      </c>
      <c r="C21" s="24">
        <v>5</v>
      </c>
      <c r="D21" s="15">
        <v>0</v>
      </c>
      <c r="E21" s="16">
        <f t="shared" si="0"/>
        <v>0</v>
      </c>
    </row>
    <row r="22" spans="1:5" ht="25.5" x14ac:dyDescent="0.2">
      <c r="A22" s="19" t="s">
        <v>34</v>
      </c>
      <c r="B22" s="21" t="s">
        <v>35</v>
      </c>
      <c r="C22" s="24">
        <v>40.299999999999997</v>
      </c>
      <c r="D22" s="15">
        <v>0</v>
      </c>
      <c r="E22" s="16">
        <f t="shared" si="0"/>
        <v>0</v>
      </c>
    </row>
    <row r="23" spans="1:5" ht="18.75" customHeight="1" x14ac:dyDescent="0.2">
      <c r="A23" s="22" t="s">
        <v>36</v>
      </c>
      <c r="B23" s="23" t="s">
        <v>37</v>
      </c>
      <c r="C23" s="25">
        <f>C24+C25+C26+C27</f>
        <v>8869.6</v>
      </c>
      <c r="D23" s="25">
        <f>+D24+D25+D26+D27</f>
        <v>953.19999999999993</v>
      </c>
      <c r="E23" s="12">
        <f t="shared" si="0"/>
        <v>10.746820600703526</v>
      </c>
    </row>
    <row r="24" spans="1:5" x14ac:dyDescent="0.2">
      <c r="A24" s="19" t="s">
        <v>38</v>
      </c>
      <c r="B24" s="21" t="s">
        <v>39</v>
      </c>
      <c r="C24" s="24">
        <v>237.4</v>
      </c>
      <c r="D24" s="24">
        <v>39.799999999999997</v>
      </c>
      <c r="E24" s="16">
        <f t="shared" si="0"/>
        <v>16.764953664700926</v>
      </c>
    </row>
    <row r="25" spans="1:5" x14ac:dyDescent="0.2">
      <c r="A25" s="19" t="s">
        <v>40</v>
      </c>
      <c r="B25" s="21" t="s">
        <v>41</v>
      </c>
      <c r="C25" s="24">
        <v>63</v>
      </c>
      <c r="D25" s="24">
        <v>0</v>
      </c>
      <c r="E25" s="16">
        <f t="shared" si="0"/>
        <v>0</v>
      </c>
    </row>
    <row r="26" spans="1:5" x14ac:dyDescent="0.2">
      <c r="A26" s="19" t="s">
        <v>42</v>
      </c>
      <c r="B26" s="21" t="s">
        <v>43</v>
      </c>
      <c r="C26" s="24">
        <v>8418.2000000000007</v>
      </c>
      <c r="D26" s="15">
        <v>913.4</v>
      </c>
      <c r="E26" s="16">
        <f t="shared" si="0"/>
        <v>10.850300539307689</v>
      </c>
    </row>
    <row r="27" spans="1:5" x14ac:dyDescent="0.2">
      <c r="A27" s="19" t="s">
        <v>44</v>
      </c>
      <c r="B27" s="21" t="s">
        <v>45</v>
      </c>
      <c r="C27" s="24">
        <v>151</v>
      </c>
      <c r="D27" s="15">
        <v>0</v>
      </c>
      <c r="E27" s="16">
        <f t="shared" si="0"/>
        <v>0</v>
      </c>
    </row>
    <row r="28" spans="1:5" ht="18" customHeight="1" x14ac:dyDescent="0.2">
      <c r="A28" s="22" t="s">
        <v>46</v>
      </c>
      <c r="B28" s="23" t="s">
        <v>47</v>
      </c>
      <c r="C28" s="25">
        <f>C29+C30+C31+C32</f>
        <v>124372.20000000001</v>
      </c>
      <c r="D28" s="25">
        <f>D29+D30+D31+D32</f>
        <v>7018.8</v>
      </c>
      <c r="E28" s="12">
        <f t="shared" si="0"/>
        <v>5.6433833284287003</v>
      </c>
    </row>
    <row r="29" spans="1:5" x14ac:dyDescent="0.2">
      <c r="A29" s="19" t="s">
        <v>48</v>
      </c>
      <c r="B29" s="21" t="s">
        <v>49</v>
      </c>
      <c r="C29" s="24">
        <v>16228.6</v>
      </c>
      <c r="D29" s="15">
        <v>1549.4</v>
      </c>
      <c r="E29" s="16">
        <f t="shared" si="0"/>
        <v>9.5473423462282643</v>
      </c>
    </row>
    <row r="30" spans="1:5" x14ac:dyDescent="0.2">
      <c r="A30" s="19" t="s">
        <v>50</v>
      </c>
      <c r="B30" s="21" t="s">
        <v>51</v>
      </c>
      <c r="C30" s="24">
        <v>82617.5</v>
      </c>
      <c r="D30" s="15">
        <v>268.8</v>
      </c>
      <c r="E30" s="16">
        <f t="shared" si="0"/>
        <v>0.3253547977123491</v>
      </c>
    </row>
    <row r="31" spans="1:5" x14ac:dyDescent="0.2">
      <c r="A31" s="17" t="s">
        <v>52</v>
      </c>
      <c r="B31" s="21" t="s">
        <v>53</v>
      </c>
      <c r="C31" s="24">
        <v>24494.1</v>
      </c>
      <c r="D31" s="15">
        <v>5200.6000000000004</v>
      </c>
      <c r="E31" s="16">
        <f t="shared" si="0"/>
        <v>21.232051800229446</v>
      </c>
    </row>
    <row r="32" spans="1:5" x14ac:dyDescent="0.2">
      <c r="A32" s="17" t="s">
        <v>54</v>
      </c>
      <c r="B32" s="21" t="s">
        <v>55</v>
      </c>
      <c r="C32" s="24">
        <v>1032</v>
      </c>
      <c r="D32" s="15">
        <v>0</v>
      </c>
      <c r="E32" s="16">
        <f t="shared" si="0"/>
        <v>0</v>
      </c>
    </row>
    <row r="33" spans="1:8" ht="18.75" customHeight="1" x14ac:dyDescent="0.2">
      <c r="A33" s="26" t="s">
        <v>56</v>
      </c>
      <c r="B33" s="27" t="s">
        <v>57</v>
      </c>
      <c r="C33" s="11">
        <f>C34+C35+C36+C37+C38</f>
        <v>436116.20000000007</v>
      </c>
      <c r="D33" s="11">
        <f>D34+D35+D36+D37+D38</f>
        <v>141666.20000000001</v>
      </c>
      <c r="E33" s="12">
        <f t="shared" si="0"/>
        <v>32.483590382563179</v>
      </c>
    </row>
    <row r="34" spans="1:8" x14ac:dyDescent="0.2">
      <c r="A34" s="19" t="s">
        <v>58</v>
      </c>
      <c r="B34" s="18" t="s">
        <v>59</v>
      </c>
      <c r="C34" s="15">
        <v>147322.70000000001</v>
      </c>
      <c r="D34" s="15">
        <v>53204.2</v>
      </c>
      <c r="E34" s="16">
        <f t="shared" si="0"/>
        <v>36.114054385373059</v>
      </c>
    </row>
    <row r="35" spans="1:8" x14ac:dyDescent="0.2">
      <c r="A35" s="19" t="s">
        <v>60</v>
      </c>
      <c r="B35" s="18" t="s">
        <v>61</v>
      </c>
      <c r="C35" s="15">
        <v>176885.6</v>
      </c>
      <c r="D35" s="15">
        <v>34205.4</v>
      </c>
      <c r="E35" s="16">
        <f t="shared" si="0"/>
        <v>19.337583161093949</v>
      </c>
      <c r="H35" s="28"/>
    </row>
    <row r="36" spans="1:8" x14ac:dyDescent="0.2">
      <c r="A36" s="19" t="s">
        <v>62</v>
      </c>
      <c r="B36" s="18" t="s">
        <v>63</v>
      </c>
      <c r="C36" s="15">
        <v>103386.7</v>
      </c>
      <c r="D36" s="15">
        <v>52924.5</v>
      </c>
      <c r="E36" s="16">
        <f t="shared" si="0"/>
        <v>51.190820482711999</v>
      </c>
      <c r="H36" s="28"/>
    </row>
    <row r="37" spans="1:8" x14ac:dyDescent="0.2">
      <c r="A37" s="19" t="s">
        <v>64</v>
      </c>
      <c r="B37" s="18" t="s">
        <v>65</v>
      </c>
      <c r="C37" s="15">
        <v>7974.5</v>
      </c>
      <c r="D37" s="15">
        <v>1332.1</v>
      </c>
      <c r="E37" s="16">
        <f t="shared" si="0"/>
        <v>16.704495579660168</v>
      </c>
    </row>
    <row r="38" spans="1:8" x14ac:dyDescent="0.2">
      <c r="A38" s="19" t="s">
        <v>66</v>
      </c>
      <c r="B38" s="18" t="s">
        <v>67</v>
      </c>
      <c r="C38" s="15">
        <v>546.70000000000005</v>
      </c>
      <c r="D38" s="15">
        <v>0</v>
      </c>
      <c r="E38" s="16">
        <f t="shared" si="0"/>
        <v>0</v>
      </c>
    </row>
    <row r="39" spans="1:8" ht="18.75" customHeight="1" x14ac:dyDescent="0.2">
      <c r="A39" s="22" t="s">
        <v>68</v>
      </c>
      <c r="B39" s="27" t="s">
        <v>69</v>
      </c>
      <c r="C39" s="11">
        <f>C40</f>
        <v>30321.8</v>
      </c>
      <c r="D39" s="11">
        <f>D40</f>
        <v>7662.9</v>
      </c>
      <c r="E39" s="12">
        <f t="shared" si="0"/>
        <v>25.271916574873522</v>
      </c>
    </row>
    <row r="40" spans="1:8" x14ac:dyDescent="0.2">
      <c r="A40" s="19" t="s">
        <v>70</v>
      </c>
      <c r="B40" s="18" t="s">
        <v>71</v>
      </c>
      <c r="C40" s="15">
        <v>30321.8</v>
      </c>
      <c r="D40" s="15">
        <v>7662.9</v>
      </c>
      <c r="E40" s="16">
        <f t="shared" si="0"/>
        <v>25.271916574873522</v>
      </c>
    </row>
    <row r="41" spans="1:8" ht="18.75" customHeight="1" x14ac:dyDescent="0.2">
      <c r="A41" s="26" t="s">
        <v>72</v>
      </c>
      <c r="B41" s="27" t="s">
        <v>73</v>
      </c>
      <c r="C41" s="11">
        <f>C42</f>
        <v>913.2</v>
      </c>
      <c r="D41" s="11">
        <f>D42</f>
        <v>720.1</v>
      </c>
      <c r="E41" s="12">
        <f t="shared" si="0"/>
        <v>78.85457731055628</v>
      </c>
    </row>
    <row r="42" spans="1:8" x14ac:dyDescent="0.2">
      <c r="A42" s="19" t="s">
        <v>74</v>
      </c>
      <c r="B42" s="29" t="s">
        <v>75</v>
      </c>
      <c r="C42" s="30">
        <v>913.2</v>
      </c>
      <c r="D42" s="15">
        <v>720.1</v>
      </c>
      <c r="E42" s="16">
        <f t="shared" si="0"/>
        <v>78.85457731055628</v>
      </c>
    </row>
    <row r="43" spans="1:8" ht="18" customHeight="1" x14ac:dyDescent="0.2">
      <c r="A43" s="22" t="s">
        <v>76</v>
      </c>
      <c r="B43" s="27" t="s">
        <v>77</v>
      </c>
      <c r="C43" s="11">
        <f>C44+C45+C46+C47</f>
        <v>21877.800000000003</v>
      </c>
      <c r="D43" s="11">
        <f>D44+D45+D46+D47</f>
        <v>6728.5999999999995</v>
      </c>
      <c r="E43" s="12">
        <f t="shared" si="0"/>
        <v>30.755377597381816</v>
      </c>
    </row>
    <row r="44" spans="1:8" x14ac:dyDescent="0.2">
      <c r="A44" s="19" t="s">
        <v>78</v>
      </c>
      <c r="B44" s="18" t="s">
        <v>79</v>
      </c>
      <c r="C44" s="15">
        <v>1936.2</v>
      </c>
      <c r="D44" s="15">
        <v>478.4</v>
      </c>
      <c r="E44" s="16">
        <f t="shared" si="0"/>
        <v>24.708191302551388</v>
      </c>
    </row>
    <row r="45" spans="1:8" x14ac:dyDescent="0.2">
      <c r="A45" s="19" t="s">
        <v>80</v>
      </c>
      <c r="B45" s="18" t="s">
        <v>81</v>
      </c>
      <c r="C45" s="15">
        <v>18245.7</v>
      </c>
      <c r="D45" s="15">
        <v>5474.6</v>
      </c>
      <c r="E45" s="16">
        <f t="shared" si="0"/>
        <v>30.004877861633151</v>
      </c>
    </row>
    <row r="46" spans="1:8" x14ac:dyDescent="0.2">
      <c r="A46" s="19" t="s">
        <v>139</v>
      </c>
      <c r="B46" s="18">
        <v>1004</v>
      </c>
      <c r="C46" s="15">
        <v>631.20000000000005</v>
      </c>
      <c r="D46" s="15">
        <v>613.20000000000005</v>
      </c>
      <c r="E46" s="16">
        <f t="shared" si="0"/>
        <v>97.148288973384041</v>
      </c>
    </row>
    <row r="47" spans="1:8" ht="12" customHeight="1" x14ac:dyDescent="0.2">
      <c r="A47" s="19" t="s">
        <v>82</v>
      </c>
      <c r="B47" s="18" t="s">
        <v>83</v>
      </c>
      <c r="C47" s="15">
        <v>1064.7</v>
      </c>
      <c r="D47" s="15">
        <v>162.4</v>
      </c>
      <c r="E47" s="16">
        <f t="shared" si="0"/>
        <v>15.253122945430638</v>
      </c>
    </row>
    <row r="48" spans="1:8" ht="19.5" customHeight="1" x14ac:dyDescent="0.2">
      <c r="A48" s="22" t="s">
        <v>84</v>
      </c>
      <c r="B48" s="27" t="s">
        <v>85</v>
      </c>
      <c r="C48" s="11">
        <f>C49</f>
        <v>1212.5999999999999</v>
      </c>
      <c r="D48" s="11">
        <f>D49</f>
        <v>1212.5999999999999</v>
      </c>
      <c r="E48" s="12">
        <f t="shared" si="0"/>
        <v>100</v>
      </c>
    </row>
    <row r="49" spans="1:1024" x14ac:dyDescent="0.2">
      <c r="A49" s="19" t="s">
        <v>86</v>
      </c>
      <c r="B49" s="18" t="s">
        <v>87</v>
      </c>
      <c r="C49" s="15">
        <v>1212.5999999999999</v>
      </c>
      <c r="D49" s="15">
        <v>1212.5999999999999</v>
      </c>
      <c r="E49" s="16">
        <f t="shared" si="0"/>
        <v>100</v>
      </c>
    </row>
    <row r="50" spans="1:1024" x14ac:dyDescent="0.2">
      <c r="A50" s="22" t="s">
        <v>88</v>
      </c>
      <c r="B50" s="27" t="s">
        <v>89</v>
      </c>
      <c r="C50" s="11">
        <f>C51</f>
        <v>255</v>
      </c>
      <c r="D50" s="11">
        <f>D51</f>
        <v>50.5</v>
      </c>
      <c r="E50" s="12">
        <f t="shared" si="0"/>
        <v>19.803921568627452</v>
      </c>
    </row>
    <row r="51" spans="1:1024" x14ac:dyDescent="0.2">
      <c r="A51" s="19" t="s">
        <v>90</v>
      </c>
      <c r="B51" s="18" t="s">
        <v>91</v>
      </c>
      <c r="C51" s="15">
        <v>255</v>
      </c>
      <c r="D51" s="15">
        <v>50.5</v>
      </c>
      <c r="E51" s="16">
        <f t="shared" si="0"/>
        <v>19.803921568627452</v>
      </c>
    </row>
    <row r="52" spans="1:1024" ht="18" customHeight="1" x14ac:dyDescent="0.2">
      <c r="A52" s="26" t="s">
        <v>92</v>
      </c>
      <c r="B52" s="27"/>
      <c r="C52" s="11">
        <f>C9+C17+C19+C23+C28+C33+C39+C41+C43+C48+C50</f>
        <v>708987.50000000012</v>
      </c>
      <c r="D52" s="11">
        <f>D9+D17+D19+D23+D28+D33+D39+D41+D43+D48+D50</f>
        <v>181294.80000000002</v>
      </c>
      <c r="E52" s="12">
        <f t="shared" si="0"/>
        <v>25.57094448068548</v>
      </c>
    </row>
    <row r="53" spans="1:1024" ht="4.5" customHeight="1" x14ac:dyDescent="0.2">
      <c r="A53" s="31"/>
      <c r="B53" s="32"/>
      <c r="C53" s="33"/>
      <c r="D53" s="33"/>
      <c r="E53" s="34"/>
    </row>
    <row r="54" spans="1:1024" s="35" customFormat="1" ht="15.75" x14ac:dyDescent="0.25">
      <c r="AMH54"/>
      <c r="AMI54"/>
      <c r="AMJ54"/>
    </row>
  </sheetData>
  <mergeCells count="4">
    <mergeCell ref="B1:E1"/>
    <mergeCell ref="A2:E2"/>
    <mergeCell ref="A3:D3"/>
    <mergeCell ref="A4:D4"/>
  </mergeCells>
  <printOptions horizontalCentered="1"/>
  <pageMargins left="0.62986111111111098" right="0.35416666666666702" top="0.59027777777777801" bottom="0.35416666666666702" header="0.51180555555555496" footer="0.51180555555555496"/>
  <pageSetup paperSize="9" scale="80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3"/>
  <sheetViews>
    <sheetView tabSelected="1" zoomScaleNormal="100" workbookViewId="0">
      <selection activeCell="C29" sqref="C29"/>
    </sheetView>
  </sheetViews>
  <sheetFormatPr defaultColWidth="9.140625" defaultRowHeight="12.75" x14ac:dyDescent="0.2"/>
  <cols>
    <col min="1" max="1" width="61.140625" style="1" customWidth="1"/>
    <col min="2" max="2" width="13" style="1" customWidth="1"/>
    <col min="3" max="3" width="15" style="1" customWidth="1"/>
    <col min="4" max="4" width="14.7109375" style="1" customWidth="1"/>
    <col min="5" max="5" width="11.28515625" style="1" customWidth="1"/>
    <col min="6" max="6" width="2.7109375" style="1" customWidth="1"/>
    <col min="7" max="7" width="4.85546875" style="1" customWidth="1"/>
    <col min="8" max="1021" width="9.140625" style="1"/>
    <col min="1022" max="1024" width="11.5703125" customWidth="1"/>
  </cols>
  <sheetData>
    <row r="1" spans="1:1024" ht="15.75" customHeight="1" x14ac:dyDescent="0.2">
      <c r="A1" s="2"/>
      <c r="B1" s="41"/>
      <c r="C1" s="41"/>
      <c r="D1" s="41"/>
      <c r="E1" s="41"/>
    </row>
    <row r="2" spans="1:1024" ht="15.75" customHeight="1" x14ac:dyDescent="0.25">
      <c r="A2" s="42" t="s">
        <v>93</v>
      </c>
      <c r="B2" s="42"/>
      <c r="C2" s="42"/>
      <c r="D2" s="42"/>
      <c r="E2" s="42"/>
    </row>
    <row r="3" spans="1:1024" ht="15.75" customHeight="1" x14ac:dyDescent="0.25">
      <c r="A3" s="42"/>
      <c r="B3" s="42"/>
      <c r="C3" s="42"/>
      <c r="D3" s="42"/>
      <c r="E3" s="3"/>
    </row>
    <row r="4" spans="1:1024" ht="15.75" customHeight="1" x14ac:dyDescent="0.25">
      <c r="A4" s="42" t="s">
        <v>140</v>
      </c>
      <c r="B4" s="42"/>
      <c r="C4" s="42"/>
      <c r="D4" s="42"/>
      <c r="E4" s="3"/>
    </row>
    <row r="5" spans="1:1024" ht="3.75" customHeight="1" x14ac:dyDescent="0.2"/>
    <row r="6" spans="1:1024" x14ac:dyDescent="0.2">
      <c r="A6" s="4"/>
      <c r="B6" s="4"/>
      <c r="E6" s="1" t="s">
        <v>1</v>
      </c>
    </row>
    <row r="7" spans="1:1024" ht="116.25" customHeight="1" x14ac:dyDescent="0.2">
      <c r="A7" s="5" t="s">
        <v>2</v>
      </c>
      <c r="B7" s="6" t="s">
        <v>3</v>
      </c>
      <c r="C7" s="6" t="s">
        <v>4</v>
      </c>
      <c r="D7" s="7" t="s">
        <v>5</v>
      </c>
      <c r="E7" s="8" t="s">
        <v>6</v>
      </c>
    </row>
    <row r="8" spans="1:1024" s="4" customFormat="1" x14ac:dyDescent="0.2">
      <c r="A8" s="5">
        <v>2</v>
      </c>
      <c r="B8" s="5">
        <v>3</v>
      </c>
      <c r="C8" s="5">
        <v>6</v>
      </c>
      <c r="D8" s="5">
        <v>7</v>
      </c>
      <c r="E8" s="5">
        <v>8</v>
      </c>
      <c r="AMH8"/>
      <c r="AMI8"/>
      <c r="AMJ8"/>
    </row>
    <row r="9" spans="1:1024" x14ac:dyDescent="0.2">
      <c r="A9" s="9" t="s">
        <v>94</v>
      </c>
      <c r="B9" s="10" t="s">
        <v>95</v>
      </c>
      <c r="C9" s="11">
        <f>C10+C11+C12+C13+C14+C15+C16+C17+C18+C19+C20+C21+C22</f>
        <v>168467.20000000001</v>
      </c>
      <c r="D9" s="11">
        <f>D10+D11+D12+D13+D14+D15+D16+D17+D18+D19+D20+D21+D22</f>
        <v>32845.5</v>
      </c>
      <c r="E9" s="12">
        <f t="shared" ref="E9:E20" si="0">D9/C9*100</f>
        <v>19.496673536451013</v>
      </c>
    </row>
    <row r="10" spans="1:1024" x14ac:dyDescent="0.2">
      <c r="A10" s="13" t="s">
        <v>96</v>
      </c>
      <c r="B10" s="14" t="s">
        <v>97</v>
      </c>
      <c r="C10" s="15">
        <v>150000</v>
      </c>
      <c r="D10" s="15">
        <v>27585.8</v>
      </c>
      <c r="E10" s="16">
        <f t="shared" si="0"/>
        <v>18.390533333333334</v>
      </c>
    </row>
    <row r="11" spans="1:1024" ht="25.5" x14ac:dyDescent="0.2">
      <c r="A11" s="17" t="s">
        <v>98</v>
      </c>
      <c r="B11" s="18" t="s">
        <v>99</v>
      </c>
      <c r="C11" s="15">
        <v>1440.2</v>
      </c>
      <c r="D11" s="15">
        <v>371.4</v>
      </c>
      <c r="E11" s="16">
        <f t="shared" si="0"/>
        <v>25.788084988196079</v>
      </c>
    </row>
    <row r="12" spans="1:1024" ht="25.5" x14ac:dyDescent="0.2">
      <c r="A12" s="19" t="s">
        <v>100</v>
      </c>
      <c r="B12" s="20" t="s">
        <v>101</v>
      </c>
      <c r="C12" s="15">
        <v>2437</v>
      </c>
      <c r="D12" s="15">
        <v>123.2</v>
      </c>
      <c r="E12" s="16">
        <f t="shared" si="0"/>
        <v>5.0553959786622897</v>
      </c>
    </row>
    <row r="13" spans="1:1024" x14ac:dyDescent="0.2">
      <c r="A13" s="19" t="s">
        <v>102</v>
      </c>
      <c r="B13" s="20" t="s">
        <v>103</v>
      </c>
      <c r="C13" s="15">
        <v>0</v>
      </c>
      <c r="D13" s="15">
        <v>-13.9</v>
      </c>
      <c r="E13" s="39" t="s">
        <v>17</v>
      </c>
    </row>
    <row r="14" spans="1:1024" ht="25.5" x14ac:dyDescent="0.2">
      <c r="A14" s="17" t="s">
        <v>104</v>
      </c>
      <c r="B14" s="20" t="s">
        <v>105</v>
      </c>
      <c r="C14" s="15">
        <v>675</v>
      </c>
      <c r="D14" s="15">
        <v>299.2</v>
      </c>
      <c r="E14" s="16">
        <f t="shared" si="0"/>
        <v>44.325925925925922</v>
      </c>
    </row>
    <row r="15" spans="1:1024" x14ac:dyDescent="0.2">
      <c r="A15" s="17" t="s">
        <v>106</v>
      </c>
      <c r="B15" s="18" t="s">
        <v>107</v>
      </c>
      <c r="C15" s="15">
        <v>391</v>
      </c>
      <c r="D15" s="15">
        <v>38.6</v>
      </c>
      <c r="E15" s="16">
        <f t="shared" si="0"/>
        <v>9.8721227621483365</v>
      </c>
    </row>
    <row r="16" spans="1:1024" x14ac:dyDescent="0.2">
      <c r="A16" s="19" t="s">
        <v>108</v>
      </c>
      <c r="B16" s="21" t="s">
        <v>109</v>
      </c>
      <c r="C16" s="15">
        <v>332</v>
      </c>
      <c r="D16" s="15">
        <v>82.6</v>
      </c>
      <c r="E16" s="16">
        <f t="shared" si="0"/>
        <v>24.879518072289155</v>
      </c>
    </row>
    <row r="17" spans="1:1024" x14ac:dyDescent="0.2">
      <c r="A17" s="19" t="s">
        <v>110</v>
      </c>
      <c r="B17" s="21" t="s">
        <v>111</v>
      </c>
      <c r="C17" s="15">
        <v>0</v>
      </c>
      <c r="D17" s="15">
        <v>-2.8</v>
      </c>
      <c r="E17" s="39" t="s">
        <v>17</v>
      </c>
    </row>
    <row r="18" spans="1:1024" ht="25.5" x14ac:dyDescent="0.2">
      <c r="A18" s="19" t="s">
        <v>138</v>
      </c>
      <c r="B18" s="21" t="s">
        <v>112</v>
      </c>
      <c r="C18" s="15">
        <v>10695.2</v>
      </c>
      <c r="D18" s="15">
        <v>3685.4</v>
      </c>
      <c r="E18" s="16">
        <f t="shared" si="0"/>
        <v>34.458448649861616</v>
      </c>
    </row>
    <row r="19" spans="1:1024" x14ac:dyDescent="0.2">
      <c r="A19" s="19" t="s">
        <v>113</v>
      </c>
      <c r="B19" s="21" t="s">
        <v>114</v>
      </c>
      <c r="C19" s="24">
        <v>0</v>
      </c>
      <c r="D19" s="15">
        <v>31.7</v>
      </c>
      <c r="E19" s="39" t="s">
        <v>17</v>
      </c>
    </row>
    <row r="20" spans="1:1024" x14ac:dyDescent="0.2">
      <c r="A20" s="19" t="s">
        <v>115</v>
      </c>
      <c r="B20" s="21" t="s">
        <v>116</v>
      </c>
      <c r="C20" s="24">
        <v>218.2</v>
      </c>
      <c r="D20" s="24">
        <v>3.8</v>
      </c>
      <c r="E20" s="16">
        <f t="shared" si="0"/>
        <v>1.7415215398716772</v>
      </c>
    </row>
    <row r="21" spans="1:1024" x14ac:dyDescent="0.2">
      <c r="A21" s="19" t="s">
        <v>117</v>
      </c>
      <c r="B21" s="21" t="s">
        <v>118</v>
      </c>
      <c r="C21" s="24">
        <v>1852.8</v>
      </c>
      <c r="D21" s="24">
        <v>376</v>
      </c>
      <c r="E21" s="16"/>
    </row>
    <row r="22" spans="1:1024" x14ac:dyDescent="0.2">
      <c r="A22" s="19" t="s">
        <v>119</v>
      </c>
      <c r="B22" s="21" t="s">
        <v>120</v>
      </c>
      <c r="C22" s="24">
        <v>425.8</v>
      </c>
      <c r="D22" s="15">
        <v>264.5</v>
      </c>
      <c r="E22" s="16">
        <f t="shared" ref="E22:E31" si="1">D22/C22*100</f>
        <v>62.118365429779232</v>
      </c>
    </row>
    <row r="23" spans="1:1024" x14ac:dyDescent="0.2">
      <c r="A23" s="22" t="s">
        <v>121</v>
      </c>
      <c r="B23" s="23" t="s">
        <v>122</v>
      </c>
      <c r="C23" s="25">
        <f>C24+C29+C30</f>
        <v>430428.00000000006</v>
      </c>
      <c r="D23" s="25">
        <f>D24+D29+D30</f>
        <v>142144.79999999999</v>
      </c>
      <c r="E23" s="12">
        <f t="shared" si="1"/>
        <v>33.024059773063087</v>
      </c>
    </row>
    <row r="24" spans="1:1024" s="37" customFormat="1" ht="25.5" x14ac:dyDescent="0.2">
      <c r="A24" s="19" t="s">
        <v>123</v>
      </c>
      <c r="B24" s="21" t="s">
        <v>124</v>
      </c>
      <c r="C24" s="24">
        <f>C25+C26+C27+C28</f>
        <v>387108.50000000006</v>
      </c>
      <c r="D24" s="24">
        <f>D25+D26+D27+D28</f>
        <v>98825.2</v>
      </c>
      <c r="E24" s="36">
        <f t="shared" si="1"/>
        <v>25.529070015254117</v>
      </c>
      <c r="AMH24" s="38"/>
      <c r="AMI24" s="38"/>
      <c r="AMJ24" s="38"/>
    </row>
    <row r="25" spans="1:1024" s="37" customFormat="1" x14ac:dyDescent="0.2">
      <c r="A25" s="19" t="s">
        <v>125</v>
      </c>
      <c r="B25" s="21" t="s">
        <v>126</v>
      </c>
      <c r="C25" s="24">
        <v>170405</v>
      </c>
      <c r="D25" s="24">
        <v>42603</v>
      </c>
      <c r="E25" s="36">
        <f t="shared" si="1"/>
        <v>25.001026965171206</v>
      </c>
      <c r="AMH25" s="38"/>
      <c r="AMI25" s="38"/>
      <c r="AMJ25" s="38"/>
    </row>
    <row r="26" spans="1:1024" s="37" customFormat="1" x14ac:dyDescent="0.2">
      <c r="A26" s="19" t="s">
        <v>127</v>
      </c>
      <c r="B26" s="21" t="s">
        <v>128</v>
      </c>
      <c r="C26" s="24">
        <v>3849.1</v>
      </c>
      <c r="D26" s="24">
        <v>287</v>
      </c>
      <c r="E26" s="36">
        <f t="shared" si="1"/>
        <v>7.4562884830220053</v>
      </c>
      <c r="AMH26" s="38"/>
      <c r="AMI26" s="38"/>
      <c r="AMJ26" s="38"/>
    </row>
    <row r="27" spans="1:1024" s="37" customFormat="1" x14ac:dyDescent="0.2">
      <c r="A27" s="19" t="s">
        <v>129</v>
      </c>
      <c r="B27" s="21" t="s">
        <v>130</v>
      </c>
      <c r="C27" s="24">
        <v>202000.7</v>
      </c>
      <c r="D27" s="24">
        <v>52017.5</v>
      </c>
      <c r="E27" s="36">
        <f t="shared" si="1"/>
        <v>25.751148387109545</v>
      </c>
      <c r="AMH27" s="38"/>
      <c r="AMI27" s="38"/>
      <c r="AMJ27" s="38"/>
    </row>
    <row r="28" spans="1:1024" s="37" customFormat="1" x14ac:dyDescent="0.2">
      <c r="A28" s="19" t="s">
        <v>131</v>
      </c>
      <c r="B28" s="21" t="s">
        <v>132</v>
      </c>
      <c r="C28" s="24">
        <v>10853.7</v>
      </c>
      <c r="D28" s="24">
        <v>3917.7</v>
      </c>
      <c r="E28" s="36">
        <f t="shared" si="1"/>
        <v>36.095525028331352</v>
      </c>
      <c r="AMH28" s="38"/>
      <c r="AMI28" s="38"/>
      <c r="AMJ28" s="38"/>
    </row>
    <row r="29" spans="1:1024" s="37" customFormat="1" ht="42.75" customHeight="1" x14ac:dyDescent="0.2">
      <c r="A29" s="19" t="s">
        <v>133</v>
      </c>
      <c r="B29" s="21" t="s">
        <v>134</v>
      </c>
      <c r="C29" s="24">
        <v>45993.8</v>
      </c>
      <c r="D29" s="24">
        <v>45993.8</v>
      </c>
      <c r="E29" s="40" t="s">
        <v>17</v>
      </c>
      <c r="AMH29" s="38"/>
      <c r="AMI29" s="38"/>
      <c r="AMJ29" s="38"/>
    </row>
    <row r="30" spans="1:1024" s="37" customFormat="1" ht="47.25" customHeight="1" x14ac:dyDescent="0.2">
      <c r="A30" s="19" t="s">
        <v>135</v>
      </c>
      <c r="B30" s="21" t="s">
        <v>136</v>
      </c>
      <c r="C30" s="24">
        <v>-2674.3</v>
      </c>
      <c r="D30" s="24">
        <v>-2674.2</v>
      </c>
      <c r="E30" s="40" t="s">
        <v>17</v>
      </c>
      <c r="AMH30" s="38"/>
      <c r="AMI30" s="38"/>
      <c r="AMJ30" s="38"/>
    </row>
    <row r="31" spans="1:1024" ht="26.25" customHeight="1" x14ac:dyDescent="0.2">
      <c r="A31" s="43" t="s">
        <v>137</v>
      </c>
      <c r="B31" s="43"/>
      <c r="C31" s="11">
        <f>C9+C23</f>
        <v>598895.20000000007</v>
      </c>
      <c r="D31" s="11">
        <f>D9+D23</f>
        <v>174990.3</v>
      </c>
      <c r="E31" s="12">
        <f t="shared" si="1"/>
        <v>29.218851645496567</v>
      </c>
    </row>
    <row r="32" spans="1:1024" ht="4.5" customHeight="1" x14ac:dyDescent="0.2">
      <c r="A32" s="31"/>
      <c r="B32" s="32"/>
      <c r="C32" s="33"/>
      <c r="D32" s="33"/>
      <c r="E32" s="34"/>
    </row>
    <row r="33" spans="1022:1024" s="35" customFormat="1" ht="15.75" x14ac:dyDescent="0.25">
      <c r="AMH33"/>
      <c r="AMI33"/>
      <c r="AMJ33"/>
    </row>
  </sheetData>
  <mergeCells count="5">
    <mergeCell ref="B1:E1"/>
    <mergeCell ref="A2:E2"/>
    <mergeCell ref="A3:D3"/>
    <mergeCell ref="A4:D4"/>
    <mergeCell ref="A31:B31"/>
  </mergeCells>
  <printOptions horizontalCentered="1"/>
  <pageMargins left="0.62986111111111098" right="0.35416666666666702" top="0.59027777777777801" bottom="0.35416666666666702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</vt:lpstr>
      <vt:lpstr>доходы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Роман</cp:lastModifiedBy>
  <cp:revision>5</cp:revision>
  <cp:lastPrinted>2022-03-29T06:31:28Z</cp:lastPrinted>
  <dcterms:created xsi:type="dcterms:W3CDTF">2021-08-25T08:22:51Z</dcterms:created>
  <dcterms:modified xsi:type="dcterms:W3CDTF">2022-07-19T11:12:45Z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