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3" i="1" l="1"/>
  <c r="E45" i="1"/>
  <c r="D41" i="1"/>
  <c r="C43" i="1"/>
  <c r="C33" i="1"/>
  <c r="C28" i="1"/>
  <c r="C23" i="1"/>
  <c r="C19" i="1"/>
  <c r="C9" i="1"/>
  <c r="D50" i="1" l="1"/>
  <c r="D48" i="1"/>
  <c r="D39" i="1"/>
  <c r="D33" i="1"/>
  <c r="D28" i="1"/>
  <c r="D23" i="1"/>
  <c r="D19" i="1"/>
  <c r="D17" i="1"/>
  <c r="D9" i="1"/>
  <c r="E9" i="1" s="1"/>
  <c r="D24" i="2"/>
  <c r="D23" i="2" s="1"/>
  <c r="C24" i="2"/>
  <c r="C23" i="2"/>
  <c r="D52" i="1" l="1"/>
  <c r="D9" i="2"/>
  <c r="C9" i="2"/>
  <c r="C31" i="2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1" i="1"/>
  <c r="C50" i="1"/>
  <c r="E49" i="1"/>
  <c r="C48" i="1"/>
  <c r="E47" i="1"/>
  <c r="E46" i="1"/>
  <c r="E44" i="1"/>
  <c r="E42" i="1"/>
  <c r="C41" i="1"/>
  <c r="E40" i="1"/>
  <c r="C39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2" i="1"/>
  <c r="E21" i="1"/>
  <c r="E18" i="1"/>
  <c r="C17" i="1"/>
  <c r="E16" i="1"/>
  <c r="E15" i="1"/>
  <c r="E14" i="1"/>
  <c r="E12" i="1"/>
  <c r="E11" i="1"/>
  <c r="E10" i="1"/>
  <c r="E41" i="1" l="1"/>
  <c r="C52" i="1"/>
  <c r="E48" i="1"/>
  <c r="E39" i="1"/>
  <c r="E17" i="1"/>
  <c r="E23" i="1"/>
  <c r="E43" i="1"/>
  <c r="E50" i="1"/>
  <c r="E19" i="1"/>
  <c r="E33" i="1"/>
  <c r="E28" i="1"/>
  <c r="E9" i="2"/>
  <c r="D31" i="2"/>
  <c r="E31" i="2" s="1"/>
  <c r="E52" i="1" l="1"/>
</calcChain>
</file>

<file path=xl/sharedStrings.xml><?xml version="1.0" encoding="utf-8"?>
<sst xmlns="http://schemas.openxmlformats.org/spreadsheetml/2006/main" count="153" uniqueCount="141">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</sst>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opLeftCell="A19" zoomScaleNormal="100" workbookViewId="0">
      <selection activeCell="D52" sqref="D5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78694.599999999991</v>
      </c>
      <c r="D9" s="11">
        <f>D10+D11+D12+D13+D14+D15+D16</f>
        <v>23975.200000000001</v>
      </c>
      <c r="E9" s="12">
        <f>D9/C9*100</f>
        <v>30.466131094128446</v>
      </c>
    </row>
    <row r="10" spans="1:1024" ht="25.5" x14ac:dyDescent="0.2">
      <c r="A10" s="13" t="s">
        <v>9</v>
      </c>
      <c r="B10" s="14" t="s">
        <v>10</v>
      </c>
      <c r="C10" s="15">
        <v>2372.5</v>
      </c>
      <c r="D10" s="15">
        <v>903.1</v>
      </c>
      <c r="E10" s="16">
        <f>D10/C10*100</f>
        <v>38.065331928345628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518.79999999999995</v>
      </c>
      <c r="E11" s="16">
        <f>D11/C11*100</f>
        <v>29.627091542459024</v>
      </c>
    </row>
    <row r="12" spans="1:1024" ht="38.25" x14ac:dyDescent="0.2">
      <c r="A12" s="19" t="s">
        <v>13</v>
      </c>
      <c r="B12" s="20" t="s">
        <v>14</v>
      </c>
      <c r="C12" s="15">
        <v>25304.5</v>
      </c>
      <c r="D12" s="15">
        <v>7249.7</v>
      </c>
      <c r="E12" s="16">
        <f>D12/C12*100</f>
        <v>28.64984488924895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3678.1</v>
      </c>
      <c r="E14" s="16">
        <f t="shared" ref="E14:E52" si="0">D14/C14*100</f>
        <v>35.160118535512858</v>
      </c>
    </row>
    <row r="15" spans="1:1024" x14ac:dyDescent="0.2">
      <c r="A15" s="19" t="s">
        <v>20</v>
      </c>
      <c r="B15" s="21" t="s">
        <v>21</v>
      </c>
      <c r="C15" s="15">
        <v>7069.6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31705.1</v>
      </c>
      <c r="D16" s="15">
        <v>11603.6</v>
      </c>
      <c r="E16" s="16">
        <f t="shared" si="0"/>
        <v>36.598528312479701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76.8</v>
      </c>
      <c r="E17" s="12">
        <f t="shared" si="0"/>
        <v>25.363276089828268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76.8</v>
      </c>
      <c r="E18" s="16">
        <f t="shared" si="0"/>
        <v>25.363276089828268</v>
      </c>
    </row>
    <row r="19" spans="1:5" ht="29.25" customHeight="1" x14ac:dyDescent="0.2">
      <c r="A19" s="22" t="s">
        <v>28</v>
      </c>
      <c r="B19" s="23" t="s">
        <v>29</v>
      </c>
      <c r="C19" s="25">
        <f>C20+C21+C22</f>
        <v>6788.6</v>
      </c>
      <c r="D19" s="25">
        <f>D20+D21+D22</f>
        <v>2821.7</v>
      </c>
      <c r="E19" s="12">
        <f t="shared" si="0"/>
        <v>41.565271189936063</v>
      </c>
    </row>
    <row r="20" spans="1:5" ht="25.5" x14ac:dyDescent="0.2">
      <c r="A20" s="19" t="s">
        <v>30</v>
      </c>
      <c r="B20" s="21" t="s">
        <v>31</v>
      </c>
      <c r="C20" s="24">
        <v>0</v>
      </c>
      <c r="D20" s="15">
        <v>0</v>
      </c>
      <c r="E20" s="16">
        <v>0</v>
      </c>
    </row>
    <row r="21" spans="1:5" x14ac:dyDescent="0.2">
      <c r="A21" s="19" t="s">
        <v>32</v>
      </c>
      <c r="B21" s="21" t="s">
        <v>33</v>
      </c>
      <c r="C21" s="24">
        <v>6748.3</v>
      </c>
      <c r="D21" s="15">
        <v>2821.7</v>
      </c>
      <c r="E21" s="16">
        <f t="shared" si="0"/>
        <v>41.813493768801031</v>
      </c>
    </row>
    <row r="22" spans="1:5" ht="25.5" x14ac:dyDescent="0.2">
      <c r="A22" s="19" t="s">
        <v>34</v>
      </c>
      <c r="B22" s="21" t="s">
        <v>35</v>
      </c>
      <c r="C22" s="24">
        <v>40.299999999999997</v>
      </c>
      <c r="D22" s="15">
        <v>0</v>
      </c>
      <c r="E22" s="16">
        <f t="shared" si="0"/>
        <v>0</v>
      </c>
    </row>
    <row r="23" spans="1:5" ht="18.75" customHeight="1" x14ac:dyDescent="0.2">
      <c r="A23" s="22" t="s">
        <v>36</v>
      </c>
      <c r="B23" s="23" t="s">
        <v>37</v>
      </c>
      <c r="C23" s="25">
        <f>C24+C25+C26+C27</f>
        <v>9900.6999999999989</v>
      </c>
      <c r="D23" s="25">
        <f>+D24+D25+D26+D27</f>
        <v>2177.5</v>
      </c>
      <c r="E23" s="12">
        <f t="shared" si="0"/>
        <v>21.993394406456112</v>
      </c>
    </row>
    <row r="24" spans="1:5" x14ac:dyDescent="0.2">
      <c r="A24" s="19" t="s">
        <v>38</v>
      </c>
      <c r="B24" s="21" t="s">
        <v>39</v>
      </c>
      <c r="C24" s="24">
        <v>237.4</v>
      </c>
      <c r="D24" s="24">
        <v>177.3</v>
      </c>
      <c r="E24" s="16">
        <f t="shared" si="0"/>
        <v>74.684077506318459</v>
      </c>
    </row>
    <row r="25" spans="1:5" x14ac:dyDescent="0.2">
      <c r="A25" s="19" t="s">
        <v>40</v>
      </c>
      <c r="B25" s="21" t="s">
        <v>41</v>
      </c>
      <c r="C25" s="24">
        <v>88</v>
      </c>
      <c r="D25" s="24">
        <v>19.7</v>
      </c>
      <c r="E25" s="16">
        <f t="shared" si="0"/>
        <v>22.386363636363633</v>
      </c>
    </row>
    <row r="26" spans="1:5" x14ac:dyDescent="0.2">
      <c r="A26" s="19" t="s">
        <v>42</v>
      </c>
      <c r="B26" s="21" t="s">
        <v>43</v>
      </c>
      <c r="C26" s="24">
        <v>9424.2999999999993</v>
      </c>
      <c r="D26" s="15">
        <v>1929.5</v>
      </c>
      <c r="E26" s="16">
        <f t="shared" si="0"/>
        <v>20.473669131924918</v>
      </c>
    </row>
    <row r="27" spans="1:5" x14ac:dyDescent="0.2">
      <c r="A27" s="19" t="s">
        <v>44</v>
      </c>
      <c r="B27" s="21" t="s">
        <v>45</v>
      </c>
      <c r="C27" s="24">
        <v>151</v>
      </c>
      <c r="D27" s="15">
        <v>51</v>
      </c>
      <c r="E27" s="16">
        <f t="shared" si="0"/>
        <v>33.774834437086092</v>
      </c>
    </row>
    <row r="28" spans="1:5" ht="18" customHeight="1" x14ac:dyDescent="0.2">
      <c r="A28" s="22" t="s">
        <v>46</v>
      </c>
      <c r="B28" s="23" t="s">
        <v>47</v>
      </c>
      <c r="C28" s="25">
        <f>C29+C30+C31+C32</f>
        <v>125331.9</v>
      </c>
      <c r="D28" s="25">
        <f>D29+D30+D31+D32</f>
        <v>13804.5</v>
      </c>
      <c r="E28" s="12">
        <f t="shared" si="0"/>
        <v>11.014354685439223</v>
      </c>
    </row>
    <row r="29" spans="1:5" x14ac:dyDescent="0.2">
      <c r="A29" s="19" t="s">
        <v>48</v>
      </c>
      <c r="B29" s="21" t="s">
        <v>49</v>
      </c>
      <c r="C29" s="24">
        <v>16793.7</v>
      </c>
      <c r="D29" s="15">
        <v>4954.1000000000004</v>
      </c>
      <c r="E29" s="16">
        <f t="shared" si="0"/>
        <v>29.499752883521797</v>
      </c>
    </row>
    <row r="30" spans="1:5" x14ac:dyDescent="0.2">
      <c r="A30" s="19" t="s">
        <v>50</v>
      </c>
      <c r="B30" s="21" t="s">
        <v>51</v>
      </c>
      <c r="C30" s="24">
        <v>83012.100000000006</v>
      </c>
      <c r="D30" s="15">
        <v>2702.5</v>
      </c>
      <c r="E30" s="16">
        <f t="shared" si="0"/>
        <v>3.2555494921824648</v>
      </c>
    </row>
    <row r="31" spans="1:5" x14ac:dyDescent="0.2">
      <c r="A31" s="17" t="s">
        <v>52</v>
      </c>
      <c r="B31" s="21" t="s">
        <v>53</v>
      </c>
      <c r="C31" s="24">
        <v>24494.1</v>
      </c>
      <c r="D31" s="15">
        <v>6147.9</v>
      </c>
      <c r="E31" s="16">
        <f t="shared" si="0"/>
        <v>25.099513760456599</v>
      </c>
    </row>
    <row r="32" spans="1:5" x14ac:dyDescent="0.2">
      <c r="A32" s="17" t="s">
        <v>54</v>
      </c>
      <c r="B32" s="21" t="s">
        <v>55</v>
      </c>
      <c r="C32" s="24">
        <v>1032</v>
      </c>
      <c r="D32" s="15">
        <v>0</v>
      </c>
      <c r="E32" s="16">
        <f t="shared" si="0"/>
        <v>0</v>
      </c>
    </row>
    <row r="33" spans="1:8" ht="18.75" customHeight="1" x14ac:dyDescent="0.2">
      <c r="A33" s="26" t="s">
        <v>56</v>
      </c>
      <c r="B33" s="27" t="s">
        <v>57</v>
      </c>
      <c r="C33" s="11">
        <f>C34+C35+C36+C37+C38</f>
        <v>436137.20000000007</v>
      </c>
      <c r="D33" s="11">
        <f>D34+D35+D36+D37+D38</f>
        <v>207522.6</v>
      </c>
      <c r="E33" s="12">
        <f t="shared" si="0"/>
        <v>47.581953568739372</v>
      </c>
    </row>
    <row r="34" spans="1:8" x14ac:dyDescent="0.2">
      <c r="A34" s="19" t="s">
        <v>58</v>
      </c>
      <c r="B34" s="18" t="s">
        <v>59</v>
      </c>
      <c r="C34" s="15">
        <v>147322.70000000001</v>
      </c>
      <c r="D34" s="15">
        <v>65915.5</v>
      </c>
      <c r="E34" s="16">
        <f t="shared" si="0"/>
        <v>44.742256285012424</v>
      </c>
    </row>
    <row r="35" spans="1:8" x14ac:dyDescent="0.2">
      <c r="A35" s="19" t="s">
        <v>60</v>
      </c>
      <c r="B35" s="18" t="s">
        <v>61</v>
      </c>
      <c r="C35" s="15">
        <v>176885.6</v>
      </c>
      <c r="D35" s="15">
        <v>70241.100000000006</v>
      </c>
      <c r="E35" s="16">
        <f t="shared" si="0"/>
        <v>39.709902897692068</v>
      </c>
      <c r="H35" s="28"/>
    </row>
    <row r="36" spans="1:8" x14ac:dyDescent="0.2">
      <c r="A36" s="19" t="s">
        <v>62</v>
      </c>
      <c r="B36" s="18" t="s">
        <v>63</v>
      </c>
      <c r="C36" s="15">
        <v>103386.7</v>
      </c>
      <c r="D36" s="15">
        <v>68831.899999999994</v>
      </c>
      <c r="E36" s="16">
        <f t="shared" si="0"/>
        <v>66.577132261693222</v>
      </c>
      <c r="H36" s="28"/>
    </row>
    <row r="37" spans="1:8" x14ac:dyDescent="0.2">
      <c r="A37" s="19" t="s">
        <v>64</v>
      </c>
      <c r="B37" s="18" t="s">
        <v>65</v>
      </c>
      <c r="C37" s="15">
        <v>7995.5</v>
      </c>
      <c r="D37" s="15">
        <v>2534.1</v>
      </c>
      <c r="E37" s="16">
        <f t="shared" si="0"/>
        <v>31.69407791882934</v>
      </c>
    </row>
    <row r="38" spans="1:8" x14ac:dyDescent="0.2">
      <c r="A38" s="19" t="s">
        <v>66</v>
      </c>
      <c r="B38" s="18" t="s">
        <v>67</v>
      </c>
      <c r="C38" s="15">
        <v>546.70000000000005</v>
      </c>
      <c r="D38" s="15">
        <v>0</v>
      </c>
      <c r="E38" s="16">
        <f t="shared" si="0"/>
        <v>0</v>
      </c>
    </row>
    <row r="39" spans="1:8" ht="18.75" customHeight="1" x14ac:dyDescent="0.2">
      <c r="A39" s="22" t="s">
        <v>68</v>
      </c>
      <c r="B39" s="27" t="s">
        <v>69</v>
      </c>
      <c r="C39" s="11">
        <f>C40</f>
        <v>30321.8</v>
      </c>
      <c r="D39" s="11">
        <f>D40</f>
        <v>14759.8</v>
      </c>
      <c r="E39" s="12">
        <f t="shared" si="0"/>
        <v>48.677189348917274</v>
      </c>
    </row>
    <row r="40" spans="1:8" x14ac:dyDescent="0.2">
      <c r="A40" s="19" t="s">
        <v>70</v>
      </c>
      <c r="B40" s="18" t="s">
        <v>71</v>
      </c>
      <c r="C40" s="15">
        <v>30321.8</v>
      </c>
      <c r="D40" s="15">
        <v>14759.8</v>
      </c>
      <c r="E40" s="16">
        <f t="shared" si="0"/>
        <v>48.677189348917274</v>
      </c>
    </row>
    <row r="41" spans="1:8" ht="18.75" customHeight="1" x14ac:dyDescent="0.2">
      <c r="A41" s="26" t="s">
        <v>72</v>
      </c>
      <c r="B41" s="27" t="s">
        <v>73</v>
      </c>
      <c r="C41" s="11">
        <f>C42</f>
        <v>913.2</v>
      </c>
      <c r="D41" s="11">
        <f>D42</f>
        <v>670.4</v>
      </c>
      <c r="E41" s="12">
        <f t="shared" si="0"/>
        <v>73.412176960140158</v>
      </c>
    </row>
    <row r="42" spans="1:8" x14ac:dyDescent="0.2">
      <c r="A42" s="19" t="s">
        <v>74</v>
      </c>
      <c r="B42" s="29" t="s">
        <v>75</v>
      </c>
      <c r="C42" s="30">
        <v>913.2</v>
      </c>
      <c r="D42" s="15">
        <v>670.4</v>
      </c>
      <c r="E42" s="16">
        <f t="shared" si="0"/>
        <v>73.412176960140158</v>
      </c>
    </row>
    <row r="43" spans="1:8" ht="18" customHeight="1" x14ac:dyDescent="0.2">
      <c r="A43" s="22" t="s">
        <v>76</v>
      </c>
      <c r="B43" s="27" t="s">
        <v>77</v>
      </c>
      <c r="C43" s="11">
        <f>C44+C45+C46+C47</f>
        <v>21877.800000000003</v>
      </c>
      <c r="D43" s="11">
        <f>D44+D45+D46+D47</f>
        <v>11065.400000000001</v>
      </c>
      <c r="E43" s="12">
        <f t="shared" si="0"/>
        <v>50.578211703187705</v>
      </c>
    </row>
    <row r="44" spans="1:8" x14ac:dyDescent="0.2">
      <c r="A44" s="19" t="s">
        <v>78</v>
      </c>
      <c r="B44" s="18" t="s">
        <v>79</v>
      </c>
      <c r="C44" s="15">
        <v>1936.2</v>
      </c>
      <c r="D44" s="15">
        <v>797.4</v>
      </c>
      <c r="E44" s="16">
        <f t="shared" si="0"/>
        <v>41.183762008057016</v>
      </c>
    </row>
    <row r="45" spans="1:8" x14ac:dyDescent="0.2">
      <c r="A45" s="19" t="s">
        <v>80</v>
      </c>
      <c r="B45" s="18" t="s">
        <v>81</v>
      </c>
      <c r="C45" s="15">
        <v>18222.2</v>
      </c>
      <c r="D45" s="15">
        <v>9396.7000000000007</v>
      </c>
      <c r="E45" s="16">
        <f t="shared" si="0"/>
        <v>51.567318984535348</v>
      </c>
    </row>
    <row r="46" spans="1:8" x14ac:dyDescent="0.2">
      <c r="A46" s="19" t="s">
        <v>139</v>
      </c>
      <c r="B46" s="18">
        <v>1004</v>
      </c>
      <c r="C46" s="15">
        <v>631.20000000000005</v>
      </c>
      <c r="D46" s="15">
        <v>613.20000000000005</v>
      </c>
      <c r="E46" s="16">
        <f t="shared" si="0"/>
        <v>97.148288973384041</v>
      </c>
    </row>
    <row r="47" spans="1:8" ht="12" customHeight="1" x14ac:dyDescent="0.2">
      <c r="A47" s="19" t="s">
        <v>82</v>
      </c>
      <c r="B47" s="18" t="s">
        <v>83</v>
      </c>
      <c r="C47" s="15">
        <v>1088.2</v>
      </c>
      <c r="D47" s="15">
        <v>258.10000000000002</v>
      </c>
      <c r="E47" s="16">
        <f t="shared" si="0"/>
        <v>23.718066531887523</v>
      </c>
    </row>
    <row r="48" spans="1:8" ht="19.5" customHeight="1" x14ac:dyDescent="0.2">
      <c r="A48" s="22" t="s">
        <v>84</v>
      </c>
      <c r="B48" s="27" t="s">
        <v>85</v>
      </c>
      <c r="C48" s="11">
        <f>C49</f>
        <v>1212.5999999999999</v>
      </c>
      <c r="D48" s="11">
        <f>D49</f>
        <v>1212.5999999999999</v>
      </c>
      <c r="E48" s="12">
        <f t="shared" si="0"/>
        <v>100</v>
      </c>
    </row>
    <row r="49" spans="1:1024" x14ac:dyDescent="0.2">
      <c r="A49" s="19" t="s">
        <v>86</v>
      </c>
      <c r="B49" s="18" t="s">
        <v>87</v>
      </c>
      <c r="C49" s="15">
        <v>1212.5999999999999</v>
      </c>
      <c r="D49" s="15">
        <v>1212.5999999999999</v>
      </c>
      <c r="E49" s="16">
        <f t="shared" si="0"/>
        <v>100</v>
      </c>
    </row>
    <row r="50" spans="1:1024" x14ac:dyDescent="0.2">
      <c r="A50" s="22" t="s">
        <v>88</v>
      </c>
      <c r="B50" s="27" t="s">
        <v>89</v>
      </c>
      <c r="C50" s="11">
        <f>C51</f>
        <v>255</v>
      </c>
      <c r="D50" s="11">
        <f>D51</f>
        <v>90.9</v>
      </c>
      <c r="E50" s="12">
        <f t="shared" si="0"/>
        <v>35.647058823529413</v>
      </c>
    </row>
    <row r="51" spans="1:1024" x14ac:dyDescent="0.2">
      <c r="A51" s="19" t="s">
        <v>90</v>
      </c>
      <c r="B51" s="18" t="s">
        <v>91</v>
      </c>
      <c r="C51" s="15">
        <v>255</v>
      </c>
      <c r="D51" s="15">
        <v>90.9</v>
      </c>
      <c r="E51" s="16">
        <f t="shared" si="0"/>
        <v>35.647058823529413</v>
      </c>
    </row>
    <row r="52" spans="1:1024" ht="18" customHeight="1" x14ac:dyDescent="0.2">
      <c r="A52" s="26" t="s">
        <v>92</v>
      </c>
      <c r="B52" s="27"/>
      <c r="C52" s="11">
        <f>C9+C17+C19+C23+C28+C33+C39+C41+C43+C48+C50</f>
        <v>711736.20000000007</v>
      </c>
      <c r="D52" s="11">
        <f>D9+D17+D19+D23+D28+D33+D39+D41+D43+D48+D50</f>
        <v>278177.40000000002</v>
      </c>
      <c r="E52" s="12">
        <f t="shared" si="0"/>
        <v>39.084340518298774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zoomScaleNormal="100" workbookViewId="0">
      <selection activeCell="D18" sqref="D18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93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94</v>
      </c>
      <c r="B9" s="10" t="s">
        <v>95</v>
      </c>
      <c r="C9" s="11">
        <f>C10+C11+C12+C13+C14+C15+C16+C17+C18+C19+C20+C21+C22</f>
        <v>171216.00000000003</v>
      </c>
      <c r="D9" s="11">
        <f>D10+D11+D12+D13+D14+D15+D16+D17+D18+D19+D20+D21+D22</f>
        <v>65185.899999999994</v>
      </c>
      <c r="E9" s="12">
        <f t="shared" ref="E9:E20" si="0">D9/C9*100</f>
        <v>38.072318007662822</v>
      </c>
    </row>
    <row r="10" spans="1:1024" x14ac:dyDescent="0.2">
      <c r="A10" s="13" t="s">
        <v>96</v>
      </c>
      <c r="B10" s="14" t="s">
        <v>97</v>
      </c>
      <c r="C10" s="15">
        <v>150000</v>
      </c>
      <c r="D10" s="15">
        <v>50046.400000000001</v>
      </c>
      <c r="E10" s="16">
        <f t="shared" si="0"/>
        <v>33.364266666666673</v>
      </c>
    </row>
    <row r="11" spans="1:1024" ht="25.5" x14ac:dyDescent="0.2">
      <c r="A11" s="17" t="s">
        <v>98</v>
      </c>
      <c r="B11" s="18" t="s">
        <v>99</v>
      </c>
      <c r="C11" s="15">
        <v>1440.2</v>
      </c>
      <c r="D11" s="15">
        <v>643.5</v>
      </c>
      <c r="E11" s="16">
        <f t="shared" si="0"/>
        <v>44.681294264685462</v>
      </c>
    </row>
    <row r="12" spans="1:1024" ht="25.5" x14ac:dyDescent="0.2">
      <c r="A12" s="19" t="s">
        <v>100</v>
      </c>
      <c r="B12" s="20" t="s">
        <v>101</v>
      </c>
      <c r="C12" s="15">
        <v>2437</v>
      </c>
      <c r="D12" s="15">
        <v>4609.1000000000004</v>
      </c>
      <c r="E12" s="16">
        <f t="shared" si="0"/>
        <v>189.13007796471072</v>
      </c>
    </row>
    <row r="13" spans="1:1024" x14ac:dyDescent="0.2">
      <c r="A13" s="19" t="s">
        <v>102</v>
      </c>
      <c r="B13" s="20" t="s">
        <v>103</v>
      </c>
      <c r="C13" s="15">
        <v>0</v>
      </c>
      <c r="D13" s="15">
        <v>-13.7</v>
      </c>
      <c r="E13" s="39" t="s">
        <v>17</v>
      </c>
    </row>
    <row r="14" spans="1:1024" ht="25.5" x14ac:dyDescent="0.2">
      <c r="A14" s="17" t="s">
        <v>104</v>
      </c>
      <c r="B14" s="20" t="s">
        <v>105</v>
      </c>
      <c r="C14" s="15">
        <v>675</v>
      </c>
      <c r="D14" s="15">
        <v>366.5</v>
      </c>
      <c r="E14" s="16">
        <f t="shared" si="0"/>
        <v>54.296296296296298</v>
      </c>
    </row>
    <row r="15" spans="1:1024" x14ac:dyDescent="0.2">
      <c r="A15" s="17" t="s">
        <v>106</v>
      </c>
      <c r="B15" s="18" t="s">
        <v>107</v>
      </c>
      <c r="C15" s="15">
        <v>391</v>
      </c>
      <c r="D15" s="15">
        <v>59.3</v>
      </c>
      <c r="E15" s="16">
        <f t="shared" si="0"/>
        <v>15.166240409207161</v>
      </c>
    </row>
    <row r="16" spans="1:1024" x14ac:dyDescent="0.2">
      <c r="A16" s="19" t="s">
        <v>108</v>
      </c>
      <c r="B16" s="21" t="s">
        <v>109</v>
      </c>
      <c r="C16" s="15">
        <v>332</v>
      </c>
      <c r="D16" s="15">
        <v>164.6</v>
      </c>
      <c r="E16" s="16">
        <f t="shared" si="0"/>
        <v>49.578313253012048</v>
      </c>
    </row>
    <row r="17" spans="1:1024" x14ac:dyDescent="0.2">
      <c r="A17" s="19" t="s">
        <v>110</v>
      </c>
      <c r="B17" s="21" t="s">
        <v>111</v>
      </c>
      <c r="C17" s="15">
        <v>0</v>
      </c>
      <c r="D17" s="15">
        <v>2.6</v>
      </c>
      <c r="E17" s="39" t="s">
        <v>17</v>
      </c>
    </row>
    <row r="18" spans="1:1024" ht="25.5" x14ac:dyDescent="0.2">
      <c r="A18" s="19" t="s">
        <v>138</v>
      </c>
      <c r="B18" s="21" t="s">
        <v>112</v>
      </c>
      <c r="C18" s="15">
        <v>12722.7</v>
      </c>
      <c r="D18" s="15">
        <v>6531.7</v>
      </c>
      <c r="E18" s="16">
        <f t="shared" si="0"/>
        <v>51.338945349650622</v>
      </c>
    </row>
    <row r="19" spans="1:1024" x14ac:dyDescent="0.2">
      <c r="A19" s="19" t="s">
        <v>113</v>
      </c>
      <c r="B19" s="21" t="s">
        <v>114</v>
      </c>
      <c r="C19" s="24">
        <v>0</v>
      </c>
      <c r="D19" s="15">
        <v>31.7</v>
      </c>
      <c r="E19" s="39" t="s">
        <v>17</v>
      </c>
    </row>
    <row r="20" spans="1:1024" x14ac:dyDescent="0.2">
      <c r="A20" s="19" t="s">
        <v>115</v>
      </c>
      <c r="B20" s="21" t="s">
        <v>116</v>
      </c>
      <c r="C20" s="24">
        <v>218.2</v>
      </c>
      <c r="D20" s="24">
        <v>190.4</v>
      </c>
      <c r="E20" s="16">
        <f t="shared" si="0"/>
        <v>87.259395050412465</v>
      </c>
    </row>
    <row r="21" spans="1:1024" x14ac:dyDescent="0.2">
      <c r="A21" s="19" t="s">
        <v>117</v>
      </c>
      <c r="B21" s="21" t="s">
        <v>118</v>
      </c>
      <c r="C21" s="24">
        <v>2474.1</v>
      </c>
      <c r="D21" s="24">
        <v>2145.1</v>
      </c>
      <c r="E21" s="16"/>
    </row>
    <row r="22" spans="1:1024" x14ac:dyDescent="0.2">
      <c r="A22" s="19" t="s">
        <v>119</v>
      </c>
      <c r="B22" s="21" t="s">
        <v>120</v>
      </c>
      <c r="C22" s="24">
        <v>525.79999999999995</v>
      </c>
      <c r="D22" s="15">
        <v>408.7</v>
      </c>
      <c r="E22" s="16">
        <f t="shared" ref="E22:E31" si="1">D22/C22*100</f>
        <v>77.72917459109928</v>
      </c>
    </row>
    <row r="23" spans="1:1024" x14ac:dyDescent="0.2">
      <c r="A23" s="22" t="s">
        <v>121</v>
      </c>
      <c r="B23" s="23" t="s">
        <v>122</v>
      </c>
      <c r="C23" s="25">
        <f>C24+C29+C30</f>
        <v>430428.00000000006</v>
      </c>
      <c r="D23" s="25">
        <f>D24+D29+D30</f>
        <v>221282.3</v>
      </c>
      <c r="E23" s="12">
        <f t="shared" si="1"/>
        <v>51.409829286198836</v>
      </c>
    </row>
    <row r="24" spans="1:1024" s="37" customFormat="1" ht="25.5" x14ac:dyDescent="0.2">
      <c r="A24" s="19" t="s">
        <v>123</v>
      </c>
      <c r="B24" s="21" t="s">
        <v>124</v>
      </c>
      <c r="C24" s="24">
        <f>C25+C26+C27+C28</f>
        <v>387108.50000000006</v>
      </c>
      <c r="D24" s="24">
        <f>D25+D26+D27+D28</f>
        <v>177962.7</v>
      </c>
      <c r="E24" s="36">
        <f t="shared" si="1"/>
        <v>45.97230492226339</v>
      </c>
      <c r="AMH24" s="38"/>
      <c r="AMI24" s="38"/>
      <c r="AMJ24" s="38"/>
    </row>
    <row r="25" spans="1:1024" s="37" customFormat="1" x14ac:dyDescent="0.2">
      <c r="A25" s="19" t="s">
        <v>125</v>
      </c>
      <c r="B25" s="21" t="s">
        <v>126</v>
      </c>
      <c r="C25" s="24">
        <v>170405</v>
      </c>
      <c r="D25" s="24">
        <v>71005</v>
      </c>
      <c r="E25" s="36">
        <f t="shared" si="1"/>
        <v>41.668378275285349</v>
      </c>
      <c r="AMH25" s="38"/>
      <c r="AMI25" s="38"/>
      <c r="AMJ25" s="38"/>
    </row>
    <row r="26" spans="1:1024" s="37" customFormat="1" x14ac:dyDescent="0.2">
      <c r="A26" s="19" t="s">
        <v>127</v>
      </c>
      <c r="B26" s="21" t="s">
        <v>128</v>
      </c>
      <c r="C26" s="24">
        <v>3849.1</v>
      </c>
      <c r="D26" s="24">
        <v>575</v>
      </c>
      <c r="E26" s="36">
        <f t="shared" si="1"/>
        <v>14.938557065287988</v>
      </c>
      <c r="AMH26" s="38"/>
      <c r="AMI26" s="38"/>
      <c r="AMJ26" s="38"/>
    </row>
    <row r="27" spans="1:1024" s="37" customFormat="1" x14ac:dyDescent="0.2">
      <c r="A27" s="19" t="s">
        <v>129</v>
      </c>
      <c r="B27" s="21" t="s">
        <v>130</v>
      </c>
      <c r="C27" s="24">
        <v>202000.7</v>
      </c>
      <c r="D27" s="24">
        <v>101461.2</v>
      </c>
      <c r="E27" s="36">
        <f t="shared" si="1"/>
        <v>50.228142773762663</v>
      </c>
      <c r="AMH27" s="38"/>
      <c r="AMI27" s="38"/>
      <c r="AMJ27" s="38"/>
    </row>
    <row r="28" spans="1:1024" s="37" customFormat="1" x14ac:dyDescent="0.2">
      <c r="A28" s="19" t="s">
        <v>131</v>
      </c>
      <c r="B28" s="21" t="s">
        <v>132</v>
      </c>
      <c r="C28" s="24">
        <v>10853.7</v>
      </c>
      <c r="D28" s="24">
        <v>4921.5</v>
      </c>
      <c r="E28" s="36">
        <f t="shared" si="1"/>
        <v>45.343984079161942</v>
      </c>
      <c r="AMH28" s="38"/>
      <c r="AMI28" s="38"/>
      <c r="AMJ28" s="38"/>
    </row>
    <row r="29" spans="1:1024" s="37" customFormat="1" ht="42.75" customHeight="1" x14ac:dyDescent="0.2">
      <c r="A29" s="19" t="s">
        <v>133</v>
      </c>
      <c r="B29" s="21" t="s">
        <v>134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135</v>
      </c>
      <c r="B30" s="21" t="s">
        <v>136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137</v>
      </c>
      <c r="B31" s="43"/>
      <c r="C31" s="11">
        <f>C9+C23</f>
        <v>601644.00000000012</v>
      </c>
      <c r="D31" s="11">
        <f>D9+D23</f>
        <v>286468.19999999995</v>
      </c>
      <c r="E31" s="12">
        <f t="shared" si="1"/>
        <v>47.614236990645615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2022-07-19T11:40:51Z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