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1" l="1"/>
  <c r="C19" i="1"/>
  <c r="D42" i="1" l="1"/>
  <c r="E44" i="1"/>
  <c r="D40" i="1"/>
  <c r="C42" i="1"/>
  <c r="C32" i="1"/>
  <c r="C27" i="1"/>
  <c r="C22" i="1"/>
  <c r="C9" i="1"/>
  <c r="D49" i="1" l="1"/>
  <c r="D47" i="1"/>
  <c r="D38" i="1"/>
  <c r="D32" i="1"/>
  <c r="D27" i="1"/>
  <c r="D22" i="1"/>
  <c r="D17" i="1"/>
  <c r="D9" i="1"/>
  <c r="E9" i="1" s="1"/>
  <c r="D24" i="2"/>
  <c r="D23" i="2" s="1"/>
  <c r="C24" i="2"/>
  <c r="C23" i="2"/>
  <c r="D51" i="1" l="1"/>
  <c r="D9" i="2"/>
  <c r="C9" i="2"/>
  <c r="C31" i="2" s="1"/>
  <c r="E28" i="2" l="1"/>
  <c r="E27" i="2"/>
  <c r="E26" i="2"/>
  <c r="E25" i="2"/>
  <c r="E24" i="2"/>
  <c r="E23" i="2"/>
  <c r="E22" i="2"/>
  <c r="E20" i="2"/>
  <c r="E18" i="2"/>
  <c r="E16" i="2"/>
  <c r="E15" i="2"/>
  <c r="E14" i="2"/>
  <c r="E12" i="2"/>
  <c r="E11" i="2"/>
  <c r="E10" i="2"/>
  <c r="E50" i="1"/>
  <c r="C49" i="1"/>
  <c r="E48" i="1"/>
  <c r="C47" i="1"/>
  <c r="E46" i="1"/>
  <c r="E45" i="1"/>
  <c r="E43" i="1"/>
  <c r="E41" i="1"/>
  <c r="C40" i="1"/>
  <c r="E39" i="1"/>
  <c r="C38" i="1"/>
  <c r="E37" i="1"/>
  <c r="E36" i="1"/>
  <c r="E35" i="1"/>
  <c r="E34" i="1"/>
  <c r="E33" i="1"/>
  <c r="E31" i="1"/>
  <c r="E30" i="1"/>
  <c r="E29" i="1"/>
  <c r="E28" i="1"/>
  <c r="E26" i="1"/>
  <c r="E25" i="1"/>
  <c r="E24" i="1"/>
  <c r="E23" i="1"/>
  <c r="E21" i="1"/>
  <c r="E20" i="1"/>
  <c r="E18" i="1"/>
  <c r="C17" i="1"/>
  <c r="E16" i="1"/>
  <c r="E15" i="1"/>
  <c r="E14" i="1"/>
  <c r="E12" i="1"/>
  <c r="E11" i="1"/>
  <c r="E10" i="1"/>
  <c r="E40" i="1" l="1"/>
  <c r="C51" i="1"/>
  <c r="E47" i="1"/>
  <c r="E38" i="1"/>
  <c r="E17" i="1"/>
  <c r="E22" i="1"/>
  <c r="E42" i="1"/>
  <c r="E49" i="1"/>
  <c r="E19" i="1"/>
  <c r="E32" i="1"/>
  <c r="E27" i="1"/>
  <c r="E9" i="2"/>
  <c r="D31" i="2"/>
  <c r="E31" i="2" s="1"/>
  <c r="E51" i="1" l="1"/>
</calcChain>
</file>

<file path=xl/sharedStrings.xml><?xml version="1.0" encoding="utf-8"?>
<sst xmlns="http://schemas.openxmlformats.org/spreadsheetml/2006/main" count="151" uniqueCount="139">
  <si>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</si>
  <si>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</si>
  <si>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</si>
  <si>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</si>
  <si>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</si>
  <si>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</si>
  <si>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</si>
  <si>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</si>
  <si>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</si>
  <si>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</si>
  <si>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</si>
  <si>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</si>
  <si>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</si>
  <si>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</si>
  <si>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</si>
  <si>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</si>
  <si>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</si>
  <si>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</si>
  <si>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</si>
  <si>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</si>
  <si>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</si>
  <si>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</si>
  <si>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</si>
  <si>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</si>
  <si>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</si>
  <si>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</si>
  <si>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</si>
  <si>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</si>
  <si>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</si>
  <si>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</si>
  <si>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</si>
  <si>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</si>
  <si>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</si>
  <si>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</si>
  <si>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</si>
  <si>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</si>
  <si>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</si>
  <si>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</si>
  <si>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</si>
  <si>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</si>
  <si>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</si>
  <si>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</si>
  <si>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</si>
  <si>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</si>
  <si>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</si>
  <si>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</si>
  <si>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</si>
  <si>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</si>
  <si>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</si>
  <si>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</si>
  <si>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</si>
  <si>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</si>
  <si>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Другие вопросы а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</si>
  <si>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</si>
  <si>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</si>
  <si>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</si>
  <si>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</si>
  <si>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</si>
  <si>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</si>
  <si>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</si>
  <si>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</si>
  <si>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</si>
  <si>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</si>
  <si>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</si>
  <si>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</si>
  <si>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</si>
  <si>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</si>
  <si>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</si>
  <si>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</si>
  <si>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</si>
  <si>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</si>
  <si>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</si>
  <si>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</si>
  <si>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</si>
  <si>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</si>
  <si>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</si>
  <si>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</si>
  <si>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</si>
  <si>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</si>
  <si>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</si>
  <si>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</si>
  <si>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</si>
  <si>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</si>
  <si>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</si>
  <si>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</si>
  <si>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</si>
  <si>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</si>
  <si>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</si>
  <si>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</si>
  <si>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</si>
  <si>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</si>
  <si>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</si>
  <si>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</si>
  <si>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</si>
  <si>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</si>
  <si>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</si>
  <si>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</si>
  <si>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</si>
  <si>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</si>
  <si>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</si>
  <si>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</si>
  <si>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</si>
  <si>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</si>
  <si>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</si>
  <si>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</si>
  <si>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</si>
  <si>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</si>
  <si>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</si>
  <si>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</si>
  <si>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</si>
  <si>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</si>
  <si>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</si>
  <si>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</si>
  <si>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</si>
  <si>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</si>
  <si>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</si>
  <si>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</si>
  <si>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</si>
  <si>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</si>
  <si>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</si>
  <si>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</si>
  <si>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</si>
  <si>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</si>
  <si>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</si>
  <si>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</si>
  <si>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</si>
  <si>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</si>
  <si>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</si>
  <si>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</si>
  <si>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</si>
  <si>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</si>
  <si>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</si>
  <si>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</si>
  <si>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</si>
  <si>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</si>
  <si>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</si>
  <si>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</si>
  <si>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Охрана семьи и детства</t>
  </si>
  <si>
    <t>на 01.08.2022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</si>
</sst>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5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/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3"/>
  <sheetViews>
    <sheetView zoomScaleNormal="100" workbookViewId="0">
      <selection activeCell="D51" sqref="D51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0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138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11">
        <f>C10+C11+C12+C13+C14+C15+C16</f>
        <v>78617.899999999994</v>
      </c>
      <c r="D9" s="11">
        <f>D10+D11+D12+D13+D14+D15+D16</f>
        <v>37258.100000000006</v>
      </c>
      <c r="E9" s="12">
        <f>D9/C9*100</f>
        <v>47.391370158704326</v>
      </c>
    </row>
    <row r="10" spans="1:1024" ht="25.5" x14ac:dyDescent="0.2">
      <c r="A10" s="13" t="s">
        <v>9</v>
      </c>
      <c r="B10" s="14" t="s">
        <v>10</v>
      </c>
      <c r="C10" s="15">
        <v>2372.5</v>
      </c>
      <c r="D10" s="15">
        <v>1306.0999999999999</v>
      </c>
      <c r="E10" s="16">
        <f>D10/C10*100</f>
        <v>55.051633298208635</v>
      </c>
    </row>
    <row r="11" spans="1:1024" ht="38.25" x14ac:dyDescent="0.2">
      <c r="A11" s="17" t="s">
        <v>11</v>
      </c>
      <c r="B11" s="18" t="s">
        <v>12</v>
      </c>
      <c r="C11" s="15">
        <v>1751.1</v>
      </c>
      <c r="D11" s="15">
        <v>819.3</v>
      </c>
      <c r="E11" s="16">
        <f>D11/C11*100</f>
        <v>46.78773342470447</v>
      </c>
    </row>
    <row r="12" spans="1:1024" ht="38.25" x14ac:dyDescent="0.2">
      <c r="A12" s="19" t="s">
        <v>13</v>
      </c>
      <c r="B12" s="20" t="s">
        <v>14</v>
      </c>
      <c r="C12" s="15">
        <v>25304.5</v>
      </c>
      <c r="D12" s="15">
        <v>11836.6</v>
      </c>
      <c r="E12" s="16">
        <f>D12/C12*100</f>
        <v>46.776660277816198</v>
      </c>
    </row>
    <row r="13" spans="1:1024" x14ac:dyDescent="0.2">
      <c r="A13" s="19" t="s">
        <v>15</v>
      </c>
      <c r="B13" s="20" t="s">
        <v>16</v>
      </c>
      <c r="C13" s="15">
        <v>30.8</v>
      </c>
      <c r="D13" s="15">
        <v>21.9</v>
      </c>
      <c r="E13" s="39" t="s">
        <v>17</v>
      </c>
    </row>
    <row r="14" spans="1:1024" ht="25.5" x14ac:dyDescent="0.2">
      <c r="A14" s="17" t="s">
        <v>18</v>
      </c>
      <c r="B14" s="18" t="s">
        <v>19</v>
      </c>
      <c r="C14" s="15">
        <v>10461</v>
      </c>
      <c r="D14" s="15">
        <v>5597.8</v>
      </c>
      <c r="E14" s="16">
        <f t="shared" ref="E14:E51" si="0">D14/C14*100</f>
        <v>53.51113660261926</v>
      </c>
    </row>
    <row r="15" spans="1:1024" x14ac:dyDescent="0.2">
      <c r="A15" s="19" t="s">
        <v>20</v>
      </c>
      <c r="B15" s="21" t="s">
        <v>21</v>
      </c>
      <c r="C15" s="15">
        <v>6189.2</v>
      </c>
      <c r="D15" s="15">
        <v>0</v>
      </c>
      <c r="E15" s="16">
        <f t="shared" si="0"/>
        <v>0</v>
      </c>
    </row>
    <row r="16" spans="1:1024" x14ac:dyDescent="0.2">
      <c r="A16" s="19" t="s">
        <v>22</v>
      </c>
      <c r="B16" s="21" t="s">
        <v>23</v>
      </c>
      <c r="C16" s="15">
        <v>32508.799999999999</v>
      </c>
      <c r="D16" s="15">
        <v>17676.400000000001</v>
      </c>
      <c r="E16" s="16">
        <f t="shared" si="0"/>
        <v>54.374200216556758</v>
      </c>
    </row>
    <row r="17" spans="1:5" ht="20.25" customHeight="1" x14ac:dyDescent="0.2">
      <c r="A17" s="22" t="s">
        <v>24</v>
      </c>
      <c r="B17" s="23" t="s">
        <v>25</v>
      </c>
      <c r="C17" s="11">
        <f>C18</f>
        <v>302.8</v>
      </c>
      <c r="D17" s="11">
        <f>D18</f>
        <v>123</v>
      </c>
      <c r="E17" s="12">
        <f t="shared" si="0"/>
        <v>40.620871862615587</v>
      </c>
    </row>
    <row r="18" spans="1:5" x14ac:dyDescent="0.2">
      <c r="A18" s="19" t="s">
        <v>26</v>
      </c>
      <c r="B18" s="21" t="s">
        <v>27</v>
      </c>
      <c r="C18" s="24">
        <v>302.8</v>
      </c>
      <c r="D18" s="15">
        <v>123</v>
      </c>
      <c r="E18" s="16">
        <f t="shared" si="0"/>
        <v>40.620871862615587</v>
      </c>
    </row>
    <row r="19" spans="1:5" ht="29.25" customHeight="1" x14ac:dyDescent="0.2">
      <c r="A19" s="22" t="s">
        <v>28</v>
      </c>
      <c r="B19" s="23" t="s">
        <v>29</v>
      </c>
      <c r="C19" s="25">
        <f>C20+C21</f>
        <v>6943.6</v>
      </c>
      <c r="D19" s="25">
        <f>D20+D21</f>
        <v>3830</v>
      </c>
      <c r="E19" s="12">
        <f t="shared" si="0"/>
        <v>55.158707298807528</v>
      </c>
    </row>
    <row r="20" spans="1:5" x14ac:dyDescent="0.2">
      <c r="A20" s="19" t="s">
        <v>30</v>
      </c>
      <c r="B20" s="21" t="s">
        <v>31</v>
      </c>
      <c r="C20" s="24">
        <v>6903.3</v>
      </c>
      <c r="D20" s="15">
        <v>3830</v>
      </c>
      <c r="E20" s="16">
        <f t="shared" si="0"/>
        <v>55.480712123187459</v>
      </c>
    </row>
    <row r="21" spans="1:5" ht="25.5" x14ac:dyDescent="0.2">
      <c r="A21" s="19" t="s">
        <v>32</v>
      </c>
      <c r="B21" s="21" t="s">
        <v>33</v>
      </c>
      <c r="C21" s="24">
        <v>40.299999999999997</v>
      </c>
      <c r="D21" s="15">
        <v>0</v>
      </c>
      <c r="E21" s="16">
        <f t="shared" si="0"/>
        <v>0</v>
      </c>
    </row>
    <row r="22" spans="1:5" ht="18.75" customHeight="1" x14ac:dyDescent="0.2">
      <c r="A22" s="22" t="s">
        <v>34</v>
      </c>
      <c r="B22" s="23" t="s">
        <v>35</v>
      </c>
      <c r="C22" s="25">
        <f>C23+C24+C25+C26</f>
        <v>11421</v>
      </c>
      <c r="D22" s="25">
        <f>+D23+D24+D25+D26</f>
        <v>4303.7</v>
      </c>
      <c r="E22" s="12">
        <f t="shared" si="0"/>
        <v>37.682339549951841</v>
      </c>
    </row>
    <row r="23" spans="1:5" x14ac:dyDescent="0.2">
      <c r="A23" s="19" t="s">
        <v>36</v>
      </c>
      <c r="B23" s="21" t="s">
        <v>37</v>
      </c>
      <c r="C23" s="24">
        <v>237.4</v>
      </c>
      <c r="D23" s="24">
        <v>177.3</v>
      </c>
      <c r="E23" s="16">
        <f t="shared" si="0"/>
        <v>74.684077506318459</v>
      </c>
    </row>
    <row r="24" spans="1:5" x14ac:dyDescent="0.2">
      <c r="A24" s="19" t="s">
        <v>38</v>
      </c>
      <c r="B24" s="21" t="s">
        <v>39</v>
      </c>
      <c r="C24" s="24">
        <v>88</v>
      </c>
      <c r="D24" s="24">
        <v>19.7</v>
      </c>
      <c r="E24" s="16">
        <f t="shared" si="0"/>
        <v>22.386363636363633</v>
      </c>
    </row>
    <row r="25" spans="1:5" x14ac:dyDescent="0.2">
      <c r="A25" s="19" t="s">
        <v>40</v>
      </c>
      <c r="B25" s="21" t="s">
        <v>41</v>
      </c>
      <c r="C25" s="24">
        <v>10944.6</v>
      </c>
      <c r="D25" s="15">
        <v>3955.7</v>
      </c>
      <c r="E25" s="16">
        <f t="shared" si="0"/>
        <v>36.142938069915751</v>
      </c>
    </row>
    <row r="26" spans="1:5" x14ac:dyDescent="0.2">
      <c r="A26" s="19" t="s">
        <v>42</v>
      </c>
      <c r="B26" s="21" t="s">
        <v>43</v>
      </c>
      <c r="C26" s="24">
        <v>151</v>
      </c>
      <c r="D26" s="15">
        <v>151</v>
      </c>
      <c r="E26" s="16">
        <f t="shared" si="0"/>
        <v>100</v>
      </c>
    </row>
    <row r="27" spans="1:5" ht="18" customHeight="1" x14ac:dyDescent="0.2">
      <c r="A27" s="22" t="s">
        <v>44</v>
      </c>
      <c r="B27" s="23" t="s">
        <v>45</v>
      </c>
      <c r="C27" s="25">
        <f>C28+C29+C30+C31</f>
        <v>123575.8</v>
      </c>
      <c r="D27" s="25">
        <f>D28+D29+D30+D31</f>
        <v>20125.5</v>
      </c>
      <c r="E27" s="12">
        <f t="shared" si="0"/>
        <v>16.285955664458573</v>
      </c>
    </row>
    <row r="28" spans="1:5" x14ac:dyDescent="0.2">
      <c r="A28" s="19" t="s">
        <v>46</v>
      </c>
      <c r="B28" s="21" t="s">
        <v>47</v>
      </c>
      <c r="C28" s="24">
        <v>16793.7</v>
      </c>
      <c r="D28" s="15">
        <v>6562</v>
      </c>
      <c r="E28" s="16">
        <f t="shared" si="0"/>
        <v>39.074176625758469</v>
      </c>
    </row>
    <row r="29" spans="1:5" x14ac:dyDescent="0.2">
      <c r="A29" s="19" t="s">
        <v>48</v>
      </c>
      <c r="B29" s="21" t="s">
        <v>49</v>
      </c>
      <c r="C29" s="24">
        <v>79012.100000000006</v>
      </c>
      <c r="D29" s="15">
        <v>2768</v>
      </c>
      <c r="E29" s="16">
        <f t="shared" si="0"/>
        <v>3.5032608929518387</v>
      </c>
    </row>
    <row r="30" spans="1:5" x14ac:dyDescent="0.2">
      <c r="A30" s="17" t="s">
        <v>50</v>
      </c>
      <c r="B30" s="21" t="s">
        <v>51</v>
      </c>
      <c r="C30" s="24">
        <v>26738</v>
      </c>
      <c r="D30" s="15">
        <v>10795.5</v>
      </c>
      <c r="E30" s="16">
        <f t="shared" si="0"/>
        <v>40.375121549854143</v>
      </c>
    </row>
    <row r="31" spans="1:5" x14ac:dyDescent="0.2">
      <c r="A31" s="17" t="s">
        <v>52</v>
      </c>
      <c r="B31" s="21" t="s">
        <v>53</v>
      </c>
      <c r="C31" s="24">
        <v>1032</v>
      </c>
      <c r="D31" s="15">
        <v>0</v>
      </c>
      <c r="E31" s="16">
        <f t="shared" si="0"/>
        <v>0</v>
      </c>
    </row>
    <row r="32" spans="1:5" ht="18.75" customHeight="1" x14ac:dyDescent="0.2">
      <c r="A32" s="26" t="s">
        <v>54</v>
      </c>
      <c r="B32" s="27" t="s">
        <v>55</v>
      </c>
      <c r="C32" s="11">
        <f>C33+C34+C35+C36+C37</f>
        <v>436507.80000000005</v>
      </c>
      <c r="D32" s="11">
        <f>D33+D34+D35+D36+D37</f>
        <v>322744.30000000005</v>
      </c>
      <c r="E32" s="12">
        <f t="shared" si="0"/>
        <v>73.937808213278217</v>
      </c>
    </row>
    <row r="33" spans="1:8" x14ac:dyDescent="0.2">
      <c r="A33" s="19" t="s">
        <v>56</v>
      </c>
      <c r="B33" s="18" t="s">
        <v>57</v>
      </c>
      <c r="C33" s="15">
        <v>148612.5</v>
      </c>
      <c r="D33" s="15">
        <v>108025.7</v>
      </c>
      <c r="E33" s="16">
        <f t="shared" si="0"/>
        <v>72.689511312978382</v>
      </c>
    </row>
    <row r="34" spans="1:8" x14ac:dyDescent="0.2">
      <c r="A34" s="19" t="s">
        <v>58</v>
      </c>
      <c r="B34" s="18" t="s">
        <v>59</v>
      </c>
      <c r="C34" s="15">
        <v>177329.9</v>
      </c>
      <c r="D34" s="15">
        <v>126783.4</v>
      </c>
      <c r="E34" s="16">
        <f t="shared" si="0"/>
        <v>71.495782719101513</v>
      </c>
      <c r="H34" s="28"/>
    </row>
    <row r="35" spans="1:8" x14ac:dyDescent="0.2">
      <c r="A35" s="19" t="s">
        <v>60</v>
      </c>
      <c r="B35" s="18" t="s">
        <v>61</v>
      </c>
      <c r="C35" s="15">
        <v>102012.7</v>
      </c>
      <c r="D35" s="15">
        <v>84064.4</v>
      </c>
      <c r="E35" s="16">
        <f t="shared" si="0"/>
        <v>82.405818099119031</v>
      </c>
      <c r="H35" s="28"/>
    </row>
    <row r="36" spans="1:8" x14ac:dyDescent="0.2">
      <c r="A36" s="19" t="s">
        <v>62</v>
      </c>
      <c r="B36" s="18" t="s">
        <v>63</v>
      </c>
      <c r="C36" s="15">
        <v>8006</v>
      </c>
      <c r="D36" s="15">
        <v>3656.4</v>
      </c>
      <c r="E36" s="16">
        <f t="shared" si="0"/>
        <v>45.670746939795151</v>
      </c>
    </row>
    <row r="37" spans="1:8" x14ac:dyDescent="0.2">
      <c r="A37" s="19" t="s">
        <v>64</v>
      </c>
      <c r="B37" s="18" t="s">
        <v>65</v>
      </c>
      <c r="C37" s="15">
        <v>546.70000000000005</v>
      </c>
      <c r="D37" s="15">
        <v>214.4</v>
      </c>
      <c r="E37" s="16">
        <f t="shared" si="0"/>
        <v>39.217120907261751</v>
      </c>
    </row>
    <row r="38" spans="1:8" ht="18.75" customHeight="1" x14ac:dyDescent="0.2">
      <c r="A38" s="22" t="s">
        <v>66</v>
      </c>
      <c r="B38" s="27" t="s">
        <v>67</v>
      </c>
      <c r="C38" s="11">
        <f>C39</f>
        <v>30321.8</v>
      </c>
      <c r="D38" s="11">
        <f>D39</f>
        <v>23169.200000000001</v>
      </c>
      <c r="E38" s="12">
        <f t="shared" si="0"/>
        <v>76.41103100739403</v>
      </c>
    </row>
    <row r="39" spans="1:8" x14ac:dyDescent="0.2">
      <c r="A39" s="19" t="s">
        <v>68</v>
      </c>
      <c r="B39" s="18" t="s">
        <v>69</v>
      </c>
      <c r="C39" s="15">
        <v>30321.8</v>
      </c>
      <c r="D39" s="15">
        <v>23169.200000000001</v>
      </c>
      <c r="E39" s="16">
        <f t="shared" si="0"/>
        <v>76.41103100739403</v>
      </c>
    </row>
    <row r="40" spans="1:8" ht="18.75" customHeight="1" x14ac:dyDescent="0.2">
      <c r="A40" s="26" t="s">
        <v>70</v>
      </c>
      <c r="B40" s="27" t="s">
        <v>71</v>
      </c>
      <c r="C40" s="11">
        <f>C41</f>
        <v>913.2</v>
      </c>
      <c r="D40" s="11">
        <f>D41</f>
        <v>829.4</v>
      </c>
      <c r="E40" s="12">
        <f t="shared" si="0"/>
        <v>90.823477879982477</v>
      </c>
    </row>
    <row r="41" spans="1:8" x14ac:dyDescent="0.2">
      <c r="A41" s="19" t="s">
        <v>72</v>
      </c>
      <c r="B41" s="29" t="s">
        <v>73</v>
      </c>
      <c r="C41" s="30">
        <v>913.2</v>
      </c>
      <c r="D41" s="15">
        <v>829.4</v>
      </c>
      <c r="E41" s="16">
        <f t="shared" si="0"/>
        <v>90.823477879982477</v>
      </c>
    </row>
    <row r="42" spans="1:8" ht="18" customHeight="1" x14ac:dyDescent="0.2">
      <c r="A42" s="22" t="s">
        <v>74</v>
      </c>
      <c r="B42" s="27" t="s">
        <v>75</v>
      </c>
      <c r="C42" s="11">
        <f>C43+C44+C45+C46</f>
        <v>21877.800000000003</v>
      </c>
      <c r="D42" s="11">
        <f>D43+D44+D45+D46</f>
        <v>14734.4</v>
      </c>
      <c r="E42" s="12">
        <f t="shared" si="0"/>
        <v>67.348636517382914</v>
      </c>
    </row>
    <row r="43" spans="1:8" x14ac:dyDescent="0.2">
      <c r="A43" s="19" t="s">
        <v>76</v>
      </c>
      <c r="B43" s="18" t="s">
        <v>77</v>
      </c>
      <c r="C43" s="15">
        <v>1936.2</v>
      </c>
      <c r="D43" s="15">
        <v>1116.3</v>
      </c>
      <c r="E43" s="16">
        <f t="shared" si="0"/>
        <v>57.654167957855584</v>
      </c>
    </row>
    <row r="44" spans="1:8" x14ac:dyDescent="0.2">
      <c r="A44" s="19" t="s">
        <v>78</v>
      </c>
      <c r="B44" s="18" t="s">
        <v>79</v>
      </c>
      <c r="C44" s="15">
        <v>18222.2</v>
      </c>
      <c r="D44" s="15">
        <v>12628.5</v>
      </c>
      <c r="E44" s="16">
        <f t="shared" si="0"/>
        <v>69.302828418083422</v>
      </c>
    </row>
    <row r="45" spans="1:8" x14ac:dyDescent="0.2">
      <c r="A45" s="19" t="s">
        <v>137</v>
      </c>
      <c r="B45" s="18">
        <v>1004</v>
      </c>
      <c r="C45" s="15">
        <v>631.20000000000005</v>
      </c>
      <c r="D45" s="15">
        <v>613.20000000000005</v>
      </c>
      <c r="E45" s="16">
        <f t="shared" si="0"/>
        <v>97.148288973384041</v>
      </c>
    </row>
    <row r="46" spans="1:8" ht="12" customHeight="1" x14ac:dyDescent="0.2">
      <c r="A46" s="19" t="s">
        <v>80</v>
      </c>
      <c r="B46" s="18" t="s">
        <v>81</v>
      </c>
      <c r="C46" s="15">
        <v>1088.2</v>
      </c>
      <c r="D46" s="15">
        <v>376.4</v>
      </c>
      <c r="E46" s="16">
        <f t="shared" si="0"/>
        <v>34.589229920970403</v>
      </c>
    </row>
    <row r="47" spans="1:8" ht="19.5" customHeight="1" x14ac:dyDescent="0.2">
      <c r="A47" s="22" t="s">
        <v>82</v>
      </c>
      <c r="B47" s="27" t="s">
        <v>83</v>
      </c>
      <c r="C47" s="11">
        <f>C48</f>
        <v>1212.5999999999999</v>
      </c>
      <c r="D47" s="11">
        <f>D48</f>
        <v>1212.5999999999999</v>
      </c>
      <c r="E47" s="12">
        <f t="shared" si="0"/>
        <v>100</v>
      </c>
    </row>
    <row r="48" spans="1:8" x14ac:dyDescent="0.2">
      <c r="A48" s="19" t="s">
        <v>84</v>
      </c>
      <c r="B48" s="18" t="s">
        <v>85</v>
      </c>
      <c r="C48" s="15">
        <v>1212.5999999999999</v>
      </c>
      <c r="D48" s="15">
        <v>1212.5999999999999</v>
      </c>
      <c r="E48" s="16">
        <f t="shared" si="0"/>
        <v>100</v>
      </c>
    </row>
    <row r="49" spans="1:1024" x14ac:dyDescent="0.2">
      <c r="A49" s="22" t="s">
        <v>86</v>
      </c>
      <c r="B49" s="27" t="s">
        <v>87</v>
      </c>
      <c r="C49" s="11">
        <f>C50</f>
        <v>255</v>
      </c>
      <c r="D49" s="11">
        <f>D50</f>
        <v>131.30000000000001</v>
      </c>
      <c r="E49" s="12">
        <f t="shared" si="0"/>
        <v>51.490196078431374</v>
      </c>
    </row>
    <row r="50" spans="1:1024" x14ac:dyDescent="0.2">
      <c r="A50" s="19" t="s">
        <v>88</v>
      </c>
      <c r="B50" s="18" t="s">
        <v>89</v>
      </c>
      <c r="C50" s="15">
        <v>255</v>
      </c>
      <c r="D50" s="15">
        <v>131.30000000000001</v>
      </c>
      <c r="E50" s="16">
        <f t="shared" si="0"/>
        <v>51.490196078431374</v>
      </c>
    </row>
    <row r="51" spans="1:1024" ht="18" customHeight="1" x14ac:dyDescent="0.2">
      <c r="A51" s="26" t="s">
        <v>90</v>
      </c>
      <c r="B51" s="27"/>
      <c r="C51" s="11">
        <f>C9+C17+C19+C22+C27+C32+C38+C40+C42+C47+C49</f>
        <v>711949.3</v>
      </c>
      <c r="D51" s="11">
        <f>D9+D17+D19+D22+D27+D32+D38+D40+D42+D47+D49</f>
        <v>428461.50000000006</v>
      </c>
      <c r="E51" s="12">
        <f t="shared" si="0"/>
        <v>60.181462359749496</v>
      </c>
    </row>
    <row r="52" spans="1:1024" ht="4.5" customHeight="1" x14ac:dyDescent="0.2">
      <c r="A52" s="31"/>
      <c r="B52" s="32"/>
      <c r="C52" s="33"/>
      <c r="D52" s="33"/>
      <c r="E52" s="34"/>
    </row>
    <row r="53" spans="1:1024" s="35" customFormat="1" ht="15.75" x14ac:dyDescent="0.25">
      <c r="AMH53"/>
      <c r="AMI53"/>
      <c r="AMJ53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tabSelected="1" topLeftCell="A13" zoomScaleNormal="100" workbookViewId="0">
      <selection activeCell="D31" sqref="D31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1"/>
      <c r="C1" s="41"/>
      <c r="D1" s="41"/>
      <c r="E1" s="41"/>
    </row>
    <row r="2" spans="1:1024" ht="15.75" customHeight="1" x14ac:dyDescent="0.25">
      <c r="A2" s="42" t="s">
        <v>91</v>
      </c>
      <c r="B2" s="42"/>
      <c r="C2" s="42"/>
      <c r="D2" s="42"/>
      <c r="E2" s="42"/>
    </row>
    <row r="3" spans="1:1024" ht="15.75" customHeight="1" x14ac:dyDescent="0.25">
      <c r="A3" s="42"/>
      <c r="B3" s="42"/>
      <c r="C3" s="42"/>
      <c r="D3" s="42"/>
      <c r="E3" s="3"/>
    </row>
    <row r="4" spans="1:1024" ht="15.75" customHeight="1" x14ac:dyDescent="0.25">
      <c r="A4" s="42" t="s">
        <v>138</v>
      </c>
      <c r="B4" s="42"/>
      <c r="C4" s="42"/>
      <c r="D4" s="42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92</v>
      </c>
      <c r="B9" s="10" t="s">
        <v>93</v>
      </c>
      <c r="C9" s="11">
        <f>C10+C11+C12+C13+C14+C15+C16+C17+C18+C19+C20+C21+C22</f>
        <v>171429.00000000003</v>
      </c>
      <c r="D9" s="11">
        <f>D10+D11+D12+D13+D14+D15+D16+D17+D18+D19+D20+D21+D22</f>
        <v>93492.700000000026</v>
      </c>
      <c r="E9" s="12">
        <f t="shared" ref="E9:E20" si="0">D9/C9*100</f>
        <v>54.537271990153371</v>
      </c>
    </row>
    <row r="10" spans="1:1024" x14ac:dyDescent="0.2">
      <c r="A10" s="13" t="s">
        <v>94</v>
      </c>
      <c r="B10" s="14" t="s">
        <v>95</v>
      </c>
      <c r="C10" s="15">
        <v>150000</v>
      </c>
      <c r="D10" s="15">
        <v>75043.3</v>
      </c>
      <c r="E10" s="16">
        <f t="shared" si="0"/>
        <v>50.028866666666673</v>
      </c>
    </row>
    <row r="11" spans="1:1024" ht="25.5" x14ac:dyDescent="0.2">
      <c r="A11" s="17" t="s">
        <v>96</v>
      </c>
      <c r="B11" s="18" t="s">
        <v>97</v>
      </c>
      <c r="C11" s="15">
        <v>1440.2</v>
      </c>
      <c r="D11" s="15">
        <v>925.8</v>
      </c>
      <c r="E11" s="16">
        <f t="shared" si="0"/>
        <v>64.282738508540476</v>
      </c>
    </row>
    <row r="12" spans="1:1024" ht="25.5" x14ac:dyDescent="0.2">
      <c r="A12" s="19" t="s">
        <v>98</v>
      </c>
      <c r="B12" s="20" t="s">
        <v>99</v>
      </c>
      <c r="C12" s="15">
        <v>2437</v>
      </c>
      <c r="D12" s="15">
        <v>4828.5</v>
      </c>
      <c r="E12" s="16">
        <f t="shared" si="0"/>
        <v>198.13295034878951</v>
      </c>
    </row>
    <row r="13" spans="1:1024" x14ac:dyDescent="0.2">
      <c r="A13" s="19" t="s">
        <v>100</v>
      </c>
      <c r="B13" s="20" t="s">
        <v>101</v>
      </c>
      <c r="C13" s="15">
        <v>0</v>
      </c>
      <c r="D13" s="15">
        <v>-5.7</v>
      </c>
      <c r="E13" s="39" t="s">
        <v>17</v>
      </c>
    </row>
    <row r="14" spans="1:1024" ht="25.5" x14ac:dyDescent="0.2">
      <c r="A14" s="17" t="s">
        <v>102</v>
      </c>
      <c r="B14" s="20" t="s">
        <v>103</v>
      </c>
      <c r="C14" s="15">
        <v>675</v>
      </c>
      <c r="D14" s="15">
        <v>469.3</v>
      </c>
      <c r="E14" s="16">
        <f t="shared" si="0"/>
        <v>69.525925925925918</v>
      </c>
    </row>
    <row r="15" spans="1:1024" x14ac:dyDescent="0.2">
      <c r="A15" s="17" t="s">
        <v>104</v>
      </c>
      <c r="B15" s="18" t="s">
        <v>105</v>
      </c>
      <c r="C15" s="15">
        <v>391</v>
      </c>
      <c r="D15" s="15">
        <v>72.8</v>
      </c>
      <c r="E15" s="16">
        <f t="shared" si="0"/>
        <v>18.618925831202045</v>
      </c>
    </row>
    <row r="16" spans="1:1024" x14ac:dyDescent="0.2">
      <c r="A16" s="19" t="s">
        <v>106</v>
      </c>
      <c r="B16" s="21" t="s">
        <v>107</v>
      </c>
      <c r="C16" s="15">
        <v>332</v>
      </c>
      <c r="D16" s="15">
        <v>166.2</v>
      </c>
      <c r="E16" s="16">
        <f t="shared" si="0"/>
        <v>50.060240963855421</v>
      </c>
    </row>
    <row r="17" spans="1:1024" x14ac:dyDescent="0.2">
      <c r="A17" s="19" t="s">
        <v>108</v>
      </c>
      <c r="B17" s="21" t="s">
        <v>109</v>
      </c>
      <c r="C17" s="15">
        <v>0</v>
      </c>
      <c r="D17" s="15">
        <v>0.3</v>
      </c>
      <c r="E17" s="39" t="s">
        <v>17</v>
      </c>
    </row>
    <row r="18" spans="1:1024" ht="25.5" x14ac:dyDescent="0.2">
      <c r="A18" s="19" t="s">
        <v>136</v>
      </c>
      <c r="B18" s="21" t="s">
        <v>110</v>
      </c>
      <c r="C18" s="15">
        <v>12722.7</v>
      </c>
      <c r="D18" s="15">
        <v>8672.5</v>
      </c>
      <c r="E18" s="16">
        <f t="shared" si="0"/>
        <v>68.165562341326918</v>
      </c>
    </row>
    <row r="19" spans="1:1024" x14ac:dyDescent="0.2">
      <c r="A19" s="19" t="s">
        <v>111</v>
      </c>
      <c r="B19" s="21" t="s">
        <v>112</v>
      </c>
      <c r="C19" s="24">
        <v>0</v>
      </c>
      <c r="D19" s="15">
        <v>32.6</v>
      </c>
      <c r="E19" s="39" t="s">
        <v>17</v>
      </c>
    </row>
    <row r="20" spans="1:1024" x14ac:dyDescent="0.2">
      <c r="A20" s="19" t="s">
        <v>113</v>
      </c>
      <c r="B20" s="21" t="s">
        <v>114</v>
      </c>
      <c r="C20" s="24">
        <v>361.2</v>
      </c>
      <c r="D20" s="24">
        <v>254.1</v>
      </c>
      <c r="E20" s="16">
        <f t="shared" si="0"/>
        <v>70.348837209302332</v>
      </c>
    </row>
    <row r="21" spans="1:1024" x14ac:dyDescent="0.2">
      <c r="A21" s="19" t="s">
        <v>115</v>
      </c>
      <c r="B21" s="21" t="s">
        <v>116</v>
      </c>
      <c r="C21" s="24">
        <v>2504.1</v>
      </c>
      <c r="D21" s="24">
        <v>2595.1999999999998</v>
      </c>
      <c r="E21" s="16"/>
    </row>
    <row r="22" spans="1:1024" x14ac:dyDescent="0.2">
      <c r="A22" s="19" t="s">
        <v>117</v>
      </c>
      <c r="B22" s="21" t="s">
        <v>118</v>
      </c>
      <c r="C22" s="24">
        <v>565.79999999999995</v>
      </c>
      <c r="D22" s="15">
        <v>437.8</v>
      </c>
      <c r="E22" s="16">
        <f t="shared" ref="E22:E31" si="1">D22/C22*100</f>
        <v>77.377165075998604</v>
      </c>
    </row>
    <row r="23" spans="1:1024" x14ac:dyDescent="0.2">
      <c r="A23" s="22" t="s">
        <v>119</v>
      </c>
      <c r="B23" s="23" t="s">
        <v>120</v>
      </c>
      <c r="C23" s="25">
        <f>C24+C29+C30</f>
        <v>430428.00000000006</v>
      </c>
      <c r="D23" s="25">
        <f>D24+D29+D30</f>
        <v>280531.89999999997</v>
      </c>
      <c r="E23" s="12">
        <f t="shared" si="1"/>
        <v>65.175104779428821</v>
      </c>
    </row>
    <row r="24" spans="1:1024" s="37" customFormat="1" ht="25.5" x14ac:dyDescent="0.2">
      <c r="A24" s="19" t="s">
        <v>121</v>
      </c>
      <c r="B24" s="21" t="s">
        <v>122</v>
      </c>
      <c r="C24" s="24">
        <f>C25+C26+C27+C28</f>
        <v>387108.50000000006</v>
      </c>
      <c r="D24" s="24">
        <f>D25+D26+D27+D28</f>
        <v>237212.3</v>
      </c>
      <c r="E24" s="36">
        <f t="shared" si="1"/>
        <v>61.277987954281542</v>
      </c>
      <c r="AMH24" s="38"/>
      <c r="AMI24" s="38"/>
      <c r="AMJ24" s="38"/>
    </row>
    <row r="25" spans="1:1024" s="37" customFormat="1" x14ac:dyDescent="0.2">
      <c r="A25" s="19" t="s">
        <v>123</v>
      </c>
      <c r="B25" s="21" t="s">
        <v>124</v>
      </c>
      <c r="C25" s="24">
        <v>170405</v>
      </c>
      <c r="D25" s="24">
        <v>99407</v>
      </c>
      <c r="E25" s="36">
        <f t="shared" si="1"/>
        <v>58.335729585399484</v>
      </c>
      <c r="AMH25" s="38"/>
      <c r="AMI25" s="38"/>
      <c r="AMJ25" s="38"/>
    </row>
    <row r="26" spans="1:1024" s="37" customFormat="1" x14ac:dyDescent="0.2">
      <c r="A26" s="19" t="s">
        <v>125</v>
      </c>
      <c r="B26" s="21" t="s">
        <v>126</v>
      </c>
      <c r="C26" s="24">
        <v>3849.1</v>
      </c>
      <c r="D26" s="24">
        <v>3467.1</v>
      </c>
      <c r="E26" s="36">
        <f t="shared" si="1"/>
        <v>90.075602088799982</v>
      </c>
      <c r="AMH26" s="38"/>
      <c r="AMI26" s="38"/>
      <c r="AMJ26" s="38"/>
    </row>
    <row r="27" spans="1:1024" s="37" customFormat="1" x14ac:dyDescent="0.2">
      <c r="A27" s="19" t="s">
        <v>127</v>
      </c>
      <c r="B27" s="21" t="s">
        <v>128</v>
      </c>
      <c r="C27" s="24">
        <v>202000.7</v>
      </c>
      <c r="D27" s="24">
        <v>128712.9</v>
      </c>
      <c r="E27" s="36">
        <f t="shared" si="1"/>
        <v>63.719036617199833</v>
      </c>
      <c r="AMH27" s="38"/>
      <c r="AMI27" s="38"/>
      <c r="AMJ27" s="38"/>
    </row>
    <row r="28" spans="1:1024" s="37" customFormat="1" x14ac:dyDescent="0.2">
      <c r="A28" s="19" t="s">
        <v>129</v>
      </c>
      <c r="B28" s="21" t="s">
        <v>130</v>
      </c>
      <c r="C28" s="24">
        <v>10853.7</v>
      </c>
      <c r="D28" s="24">
        <v>5625.3</v>
      </c>
      <c r="E28" s="36">
        <f t="shared" si="1"/>
        <v>51.828408745404786</v>
      </c>
      <c r="AMH28" s="38"/>
      <c r="AMI28" s="38"/>
      <c r="AMJ28" s="38"/>
    </row>
    <row r="29" spans="1:1024" s="37" customFormat="1" ht="42.75" customHeight="1" x14ac:dyDescent="0.2">
      <c r="A29" s="19" t="s">
        <v>131</v>
      </c>
      <c r="B29" s="21" t="s">
        <v>132</v>
      </c>
      <c r="C29" s="24">
        <v>45993.8</v>
      </c>
      <c r="D29" s="24">
        <v>45993.8</v>
      </c>
      <c r="E29" s="40" t="s">
        <v>17</v>
      </c>
      <c r="AMH29" s="38"/>
      <c r="AMI29" s="38"/>
      <c r="AMJ29" s="38"/>
    </row>
    <row r="30" spans="1:1024" s="37" customFormat="1" ht="47.25" customHeight="1" x14ac:dyDescent="0.2">
      <c r="A30" s="19" t="s">
        <v>133</v>
      </c>
      <c r="B30" s="21" t="s">
        <v>134</v>
      </c>
      <c r="C30" s="24">
        <v>-2674.3</v>
      </c>
      <c r="D30" s="24">
        <v>-2674.2</v>
      </c>
      <c r="E30" s="40" t="s">
        <v>17</v>
      </c>
      <c r="AMH30" s="38"/>
      <c r="AMI30" s="38"/>
      <c r="AMJ30" s="38"/>
    </row>
    <row r="31" spans="1:1024" ht="26.25" customHeight="1" x14ac:dyDescent="0.2">
      <c r="A31" s="43" t="s">
        <v>135</v>
      </c>
      <c r="B31" s="43"/>
      <c r="C31" s="11">
        <f>C9+C23</f>
        <v>601857.00000000012</v>
      </c>
      <c r="D31" s="11">
        <f>D9+D23</f>
        <v>374024.6</v>
      </c>
      <c r="E31" s="12">
        <f t="shared" si="1"/>
        <v>62.145094266578262</v>
      </c>
    </row>
    <row r="32" spans="1:1024" ht="4.5" customHeight="1" x14ac:dyDescent="0.2">
      <c r="A32" s="31"/>
      <c r="B32" s="32"/>
      <c r="C32" s="33"/>
      <c r="D32" s="33"/>
      <c r="E32" s="34"/>
    </row>
    <row r="33" spans="1022:1024" s="35" customFormat="1" ht="15.75" x14ac:dyDescent="0.25">
      <c r="AMH33"/>
      <c r="AMI33"/>
      <c r="AMJ33"/>
    </row>
  </sheetData>
  <mergeCells count="5">
    <mergeCell ref="B1:E1"/>
    <mergeCell ref="A2:E2"/>
    <mergeCell ref="A3:D3"/>
    <mergeCell ref="A4:D4"/>
    <mergeCell ref="A31:B31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2022-08-29T10:02:12Z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